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25" windowHeight="10200" firstSheet="1" activeTab="10"/>
  </bookViews>
  <sheets>
    <sheet name="Contents" sheetId="1" r:id="rId1"/>
    <sheet name="List of tables" sheetId="2" r:id="rId2"/>
    <sheet name="Table1" sheetId="3" r:id="rId3"/>
    <sheet name="Table2A" sheetId="4" r:id="rId4"/>
    <sheet name="Table2B" sheetId="5" r:id="rId5"/>
    <sheet name="Table2C" sheetId="6" r:id="rId6"/>
    <sheet name="Table3A" sheetId="7" r:id="rId7"/>
    <sheet name="Table3B" sheetId="8" r:id="rId8"/>
    <sheet name="Table3C" sheetId="9" r:id="rId9"/>
    <sheet name="Table4" sheetId="10" r:id="rId10"/>
    <sheet name="Table5" sheetId="11" r:id="rId11"/>
  </sheets>
  <definedNames/>
  <calcPr fullCalcOnLoad="1"/>
</workbook>
</file>

<file path=xl/sharedStrings.xml><?xml version="1.0" encoding="utf-8"?>
<sst xmlns="http://schemas.openxmlformats.org/spreadsheetml/2006/main" count="894" uniqueCount="353">
  <si>
    <t>List of tables for WP6 Livebirth study</t>
  </si>
  <si>
    <t>Table</t>
  </si>
  <si>
    <t>Name</t>
  </si>
  <si>
    <t>Names of BINARIES</t>
  </si>
  <si>
    <t>EUROCAT CODES</t>
  </si>
  <si>
    <t>HOSPITAL CODES</t>
  </si>
  <si>
    <t>Any major CA codes in hospital database</t>
  </si>
  <si>
    <t>Appropriate codes</t>
  </si>
  <si>
    <t xml:space="preserve">All minor CA codes in hospital database </t>
  </si>
  <si>
    <t>3A</t>
  </si>
  <si>
    <t>3B</t>
  </si>
  <si>
    <t>Used in Tables:</t>
  </si>
  <si>
    <t>3C</t>
  </si>
  <si>
    <t>ALL ANOMALIES</t>
  </si>
  <si>
    <t>AL1</t>
  </si>
  <si>
    <t>-</t>
  </si>
  <si>
    <t>L_AL1</t>
  </si>
  <si>
    <t>L_AL1_A</t>
  </si>
  <si>
    <t>L_AL1_M</t>
  </si>
  <si>
    <t>Classification of ICD9 and ICD10 codes, by subgroups</t>
  </si>
  <si>
    <r>
      <t>Exact
ICD9</t>
    </r>
    <r>
      <rPr>
        <sz val="11"/>
        <color indexed="8"/>
        <rFont val="Calibri"/>
        <family val="2"/>
      </rPr>
      <t>^</t>
    </r>
  </si>
  <si>
    <t>Exact
ICD10</t>
  </si>
  <si>
    <t>Appropriate  ICD9*</t>
  </si>
  <si>
    <t>Appropriate  ICD10*</t>
  </si>
  <si>
    <t>Minor 
ICD9</t>
  </si>
  <si>
    <t>Minor 
ICD10</t>
  </si>
  <si>
    <t xml:space="preserve">Unspecified ICD9 </t>
  </si>
  <si>
    <t>Unspecified ICD10</t>
  </si>
  <si>
    <t xml:space="preserve">Exact
</t>
  </si>
  <si>
    <t>Appropriate (includes exact)</t>
  </si>
  <si>
    <t>Appropriate (incl exact and excl minor/unspec)</t>
  </si>
  <si>
    <t>Minor / Unspecified</t>
  </si>
  <si>
    <t>2,3A,3B,3C</t>
  </si>
  <si>
    <t>2,3A,3B,3C,5</t>
  </si>
  <si>
    <t>Roots - delete once fixed (remark of ML)</t>
  </si>
  <si>
    <t>Anomaly subgroup</t>
  </si>
  <si>
    <t>Detectable at birth</t>
  </si>
  <si>
    <t>Spina bifida (Al6)</t>
  </si>
  <si>
    <t>Q05</t>
  </si>
  <si>
    <t>740-742</t>
  </si>
  <si>
    <t>Q00-Q07</t>
  </si>
  <si>
    <t>Q760</t>
  </si>
  <si>
    <r>
      <rPr>
        <sz val="11"/>
        <color indexed="8"/>
        <rFont val="Calibri"/>
        <family val="2"/>
      </rPr>
      <t>756.10, 75615,75619, 7599</t>
    </r>
  </si>
  <si>
    <t xml:space="preserve">Q898, Q899
</t>
  </si>
  <si>
    <t>AL6</t>
  </si>
  <si>
    <t>Microcephaly (Al8)</t>
  </si>
  <si>
    <t>Q02</t>
  </si>
  <si>
    <t>Q898, Q899</t>
  </si>
  <si>
    <t>AL8</t>
  </si>
  <si>
    <t>VSD (Al21)</t>
  </si>
  <si>
    <t>Q210</t>
  </si>
  <si>
    <t>745-747</t>
  </si>
  <si>
    <t>Q20-Q28</t>
  </si>
  <si>
    <t>Q898,Q899</t>
  </si>
  <si>
    <t>AL21</t>
  </si>
  <si>
    <t>ASD (Al22)</t>
  </si>
  <si>
    <t>Q211</t>
  </si>
  <si>
    <r>
      <t>Q20-Q28</t>
    </r>
  </si>
  <si>
    <t>AL22</t>
  </si>
  <si>
    <t>Hypoplastic left heart syndrome (Al30)</t>
  </si>
  <si>
    <t>Q234</t>
  </si>
  <si>
    <t xml:space="preserve">745-747
</t>
  </si>
  <si>
    <t>AL30</t>
  </si>
  <si>
    <t>Cleft lip+/-cleft palate (Al102)</t>
  </si>
  <si>
    <t>7491, 7492</t>
  </si>
  <si>
    <t>Q36,Q37</t>
  </si>
  <si>
    <t>Q35-Q37</t>
  </si>
  <si>
    <t>75027, 750.26, 7599</t>
  </si>
  <si>
    <t>Q386, Q898, Q899</t>
  </si>
  <si>
    <t>AL102</t>
  </si>
  <si>
    <t>Cleft palate (Al103)</t>
  </si>
  <si>
    <t>Q35</t>
  </si>
  <si>
    <t>749, excluding 74908</t>
  </si>
  <si>
    <t>Q35-Q37, excluding Q357</t>
  </si>
  <si>
    <t xml:space="preserve">74908, 75024 </t>
  </si>
  <si>
    <t>Q357</t>
  </si>
  <si>
    <t>75025, 7599</t>
  </si>
  <si>
    <t>AL103</t>
  </si>
  <si>
    <t>Cleft lip</t>
  </si>
  <si>
    <t>Q36</t>
  </si>
  <si>
    <t>L_CL_E</t>
  </si>
  <si>
    <t>LIPISOL</t>
  </si>
  <si>
    <t>Cleft lip and Cleft Palate</t>
  </si>
  <si>
    <t>Q37</t>
  </si>
  <si>
    <t>L_CLCP_E</t>
  </si>
  <si>
    <t>LIPANDPAL</t>
  </si>
  <si>
    <t>Hirschsprung’s disease (Al45)</t>
  </si>
  <si>
    <t>75130-75133 (751.3)</t>
  </si>
  <si>
    <t>Q431</t>
  </si>
  <si>
    <t xml:space="preserve">Q41-Q43 </t>
  </si>
  <si>
    <t>AL45</t>
  </si>
  <si>
    <t>Gastroschisis (Al50)</t>
  </si>
  <si>
    <t>75671
(756.73)</t>
  </si>
  <si>
    <t>Q793</t>
  </si>
  <si>
    <t>Q79</t>
  </si>
  <si>
    <t>AL50</t>
  </si>
  <si>
    <t>Omphalocele (Al51)</t>
  </si>
  <si>
    <t>75670
(756.72)</t>
  </si>
  <si>
    <t>Q792</t>
  </si>
  <si>
    <t>AL51</t>
  </si>
  <si>
    <t>Unilateral renal agenesis (Aud4)</t>
  </si>
  <si>
    <t>753011 (753.0)</t>
  </si>
  <si>
    <t>Q600</t>
  </si>
  <si>
    <t>Q60-Q64</t>
  </si>
  <si>
    <t>AUD4</t>
  </si>
  <si>
    <t>Hydronephrosis (Al55)</t>
  </si>
  <si>
    <t>Q620</t>
  </si>
  <si>
    <t>Q62-Q64</t>
  </si>
  <si>
    <t>AL55</t>
  </si>
  <si>
    <t>Hypospadias (Al59)</t>
  </si>
  <si>
    <t>75260 (752.61)</t>
  </si>
  <si>
    <t>Q54</t>
  </si>
  <si>
    <t>Q54-Q56</t>
  </si>
  <si>
    <t>AL59</t>
  </si>
  <si>
    <t>Limb reduction defects (Al62)</t>
  </si>
  <si>
    <t>7552-7554</t>
  </si>
  <si>
    <t>Q71-Q73</t>
  </si>
  <si>
    <t>754-755</t>
  </si>
  <si>
    <t>Q65-Q74</t>
  </si>
  <si>
    <t>AL62</t>
  </si>
  <si>
    <t>Clubfoot (Al66)</t>
  </si>
  <si>
    <t>Q660</t>
  </si>
  <si>
    <t>754-755, excluding 75451,75452, 75453,75460, 75461,75469, 75470,75471</t>
  </si>
  <si>
    <t>Q65-Q74, excluding Q661,Q662,
Q663,Q664,
Q665,Q666,
Q667,Q668, Q669</t>
  </si>
  <si>
    <t>75451,75452, 75453,75460, 75461,75469, 75470,75471</t>
  </si>
  <si>
    <t>Q661,Q662,
Q663,Q664,
Q665,Q666,
Q667,Q668,Q669</t>
  </si>
  <si>
    <t>AL66</t>
  </si>
  <si>
    <t>Polydactyly fingers (Al68)</t>
  </si>
  <si>
    <t>Q69</t>
  </si>
  <si>
    <t>Polydactyly (Al68)</t>
  </si>
  <si>
    <t>AL68</t>
  </si>
  <si>
    <t>Down syndrome (Al89)</t>
  </si>
  <si>
    <t>Q90</t>
  </si>
  <si>
    <t>Q90-Q93, Q96-Q99</t>
  </si>
  <si>
    <t>AL89</t>
  </si>
  <si>
    <t>High prenatal detection rate</t>
  </si>
  <si>
    <t>Diagnosed after discharge from maternity unit</t>
  </si>
  <si>
    <t>Grey zone between normal and abnormal</t>
  </si>
  <si>
    <t>Chromosomal anomaly</t>
  </si>
  <si>
    <t>Mild anomaly</t>
  </si>
  <si>
    <t>^Numbers in brackets are to be considered equivalent when present in hospital databases using ICD9-CM coding systems. Note for Maria: it is very important for ICD9-CM to use the dot in the code.</t>
  </si>
  <si>
    <t>* appropriate codes are defined such that they exclude minor/unspecified codes.</t>
  </si>
  <si>
    <t>FOR TABLE 4</t>
  </si>
  <si>
    <r>
      <t>Unspec
ICD9-BPA</t>
    </r>
    <r>
      <rPr>
        <sz val="11"/>
        <color indexed="8"/>
        <rFont val="Calibri"/>
        <family val="2"/>
      </rPr>
      <t>^</t>
    </r>
  </si>
  <si>
    <t>Unspec
ICD10-BPA</t>
  </si>
  <si>
    <t>Unspecified Code</t>
  </si>
  <si>
    <t>Appropriate specified code</t>
  </si>
  <si>
    <t>Congenital malformation unspecified</t>
  </si>
  <si>
    <t>7599 and 75999</t>
  </si>
  <si>
    <t>Q899</t>
  </si>
  <si>
    <t xml:space="preserve">all codes in 740-759, excluding 7599 and 75999 </t>
  </si>
  <si>
    <t>all codes in Q00-Q99, excluding Q899</t>
  </si>
  <si>
    <t xml:space="preserve">UNSPEC </t>
  </si>
  <si>
    <t>AP_UNSPEC</t>
  </si>
  <si>
    <t>L_UN_UNSPEC</t>
  </si>
  <si>
    <t>CA of nervous system unspec</t>
  </si>
  <si>
    <t>74299 (742.9)</t>
  </si>
  <si>
    <t>Q079</t>
  </si>
  <si>
    <r>
      <t xml:space="preserve">740-742, excluding 74299 </t>
    </r>
    <r>
      <rPr>
        <sz val="11"/>
        <color indexed="8"/>
        <rFont val="Calibri"/>
        <family val="2"/>
      </rPr>
      <t>and (742.9)</t>
    </r>
  </si>
  <si>
    <t>Q00-Q07, excluding Q079</t>
  </si>
  <si>
    <t>NS</t>
  </si>
  <si>
    <t xml:space="preserve">CA of eye unspec </t>
  </si>
  <si>
    <t>Q159</t>
  </si>
  <si>
    <t>743, excluding 7439</t>
  </si>
  <si>
    <t>Q10-Q15, excluding Q159</t>
  </si>
  <si>
    <t>EYE</t>
  </si>
  <si>
    <t>CA of ear unspec</t>
  </si>
  <si>
    <t xml:space="preserve">Q179  </t>
  </si>
  <si>
    <t>7440-7442</t>
  </si>
  <si>
    <t>Q16-Q17, excluding Q179</t>
  </si>
  <si>
    <t>EAR</t>
  </si>
  <si>
    <t>CA face and neck unspec</t>
  </si>
  <si>
    <t xml:space="preserve">Q189 </t>
  </si>
  <si>
    <t>7444-7448</t>
  </si>
  <si>
    <t>Q18, excluding Q189</t>
  </si>
  <si>
    <t>FACE</t>
  </si>
  <si>
    <t xml:space="preserve">CA of heart, unspec </t>
  </si>
  <si>
    <t>74699 (746.9)</t>
  </si>
  <si>
    <t>Q249</t>
  </si>
  <si>
    <r>
      <t>745-746, excluding 74699</t>
    </r>
    <r>
      <rPr>
        <sz val="11"/>
        <color indexed="8"/>
        <rFont val="Calibri"/>
        <family val="2"/>
      </rPr>
      <t xml:space="preserve"> and (746.9)</t>
    </r>
  </si>
  <si>
    <t>Q20-Q27, excluding Q249</t>
  </si>
  <si>
    <t>HEART</t>
  </si>
  <si>
    <t xml:space="preserve">CA of circulatory system, unspec </t>
  </si>
  <si>
    <t>Q289</t>
  </si>
  <si>
    <t>747, excluding 7479</t>
  </si>
  <si>
    <t>Q28, excluding Q289</t>
  </si>
  <si>
    <t>CIRCUL</t>
  </si>
  <si>
    <t xml:space="preserve">CA of digestive system, unspec </t>
  </si>
  <si>
    <t xml:space="preserve">Q459 </t>
  </si>
  <si>
    <t>751, excluding 7519</t>
  </si>
  <si>
    <t>Q38-Q45, excluding Q459</t>
  </si>
  <si>
    <t>DIGEST</t>
  </si>
  <si>
    <t>CA of genitals, unspec</t>
  </si>
  <si>
    <t>Q529; Q559</t>
  </si>
  <si>
    <t>752, excluding 7529</t>
  </si>
  <si>
    <t>Q50-Q56, excluding Q529 and Q559</t>
  </si>
  <si>
    <t>GENITAL</t>
  </si>
  <si>
    <t xml:space="preserve">CA of urinary system, unspec </t>
  </si>
  <si>
    <t>75399 (753.9)</t>
  </si>
  <si>
    <t xml:space="preserve">Q649 </t>
  </si>
  <si>
    <r>
      <t>753, excluding 75399</t>
    </r>
    <r>
      <rPr>
        <sz val="11"/>
        <color indexed="8"/>
        <rFont val="Calibri"/>
        <family val="2"/>
      </rPr>
      <t xml:space="preserve"> and (753.9)</t>
    </r>
  </si>
  <si>
    <t>Q60-Q64, excluding Q649</t>
  </si>
  <si>
    <t>URIN</t>
  </si>
  <si>
    <t xml:space="preserve">CA of limb, unspec </t>
  </si>
  <si>
    <t xml:space="preserve">Q749 </t>
  </si>
  <si>
    <t xml:space="preserve">755, excluding 7559 </t>
  </si>
  <si>
    <t>Q69-Q74, excluding Q749</t>
  </si>
  <si>
    <t>LIMB</t>
  </si>
  <si>
    <t>Chromosomal anomaly, unspec</t>
  </si>
  <si>
    <t>75899 (758.9)</t>
  </si>
  <si>
    <t>Q999</t>
  </si>
  <si>
    <r>
      <t xml:space="preserve">758, excluding 75899 </t>
    </r>
    <r>
      <rPr>
        <sz val="11"/>
        <color indexed="8"/>
        <rFont val="Calibri"/>
        <family val="2"/>
      </rPr>
      <t>and (758.9)</t>
    </r>
  </si>
  <si>
    <t xml:space="preserve">Q90-Q99, excluding Q999 </t>
  </si>
  <si>
    <t>CHROM</t>
  </si>
  <si>
    <t>^Numbers in brackets are to be considered equivalent when present in hospital databases using ICD9-CM coding systems.</t>
  </si>
  <si>
    <t xml:space="preserve">Version </t>
  </si>
  <si>
    <t>Data Signature Eurocat dataset</t>
  </si>
  <si>
    <t>Date of running program</t>
  </si>
  <si>
    <t>Data Signature Patient dataset</t>
  </si>
  <si>
    <t>Data Signature Hospital admissions dataset</t>
  </si>
  <si>
    <t>Data Signature Admission Diagnosis dataset</t>
  </si>
  <si>
    <t>Data Signature Outpatient dataset</t>
  </si>
  <si>
    <t>Data Signature Outpatient diagnosis dataset</t>
  </si>
  <si>
    <t>Centre Number</t>
  </si>
  <si>
    <t>Results last updated</t>
  </si>
  <si>
    <t xml:space="preserve">Script </t>
  </si>
  <si>
    <r>
      <t>Comparison of EUROlinkCAT livebirths with hospital diagnoses up to 1 year (</t>
    </r>
    <r>
      <rPr>
        <b/>
        <sz val="14"/>
        <color indexed="8"/>
        <rFont val="Calibri"/>
        <family val="2"/>
      </rPr>
      <t>≤365 days)</t>
    </r>
    <r>
      <rPr>
        <b/>
        <sz val="14"/>
        <color indexed="8"/>
        <rFont val="Calibri"/>
        <family val="2"/>
      </rPr>
      <t>, all anomalies</t>
    </r>
  </si>
  <si>
    <t>EUROlinkCAT Live Births diagnosed within 1st year</t>
  </si>
  <si>
    <t>All hospital Live births with any major CA codes in 1st year</t>
  </si>
  <si>
    <t xml:space="preserve"> </t>
  </si>
  <si>
    <t>Total livebirths</t>
  </si>
  <si>
    <t>Linked live births</t>
  </si>
  <si>
    <t>Not linked</t>
  </si>
  <si>
    <t>No CA codes</t>
  </si>
  <si>
    <t>Subgroup</t>
  </si>
  <si>
    <t>EUROCAT al code</t>
  </si>
  <si>
    <t>(a)+(b)+( c)</t>
  </si>
  <si>
    <t>(a)</t>
  </si>
  <si>
    <t>(b)</t>
  </si>
  <si>
    <t>(c)</t>
  </si>
  <si>
    <t>All anomalies</t>
  </si>
  <si>
    <t>al1</t>
  </si>
  <si>
    <t>Proportion of EUROlinkCAT livebirths linked to hospital records, by age at death</t>
  </si>
  <si>
    <t>Age at death, days</t>
  </si>
  <si>
    <t>0-6</t>
  </si>
  <si>
    <t>7-27</t>
  </si>
  <si>
    <t>28-90</t>
  </si>
  <si>
    <t>91-364</t>
  </si>
  <si>
    <t>survived  &gt;=  1 year</t>
  </si>
  <si>
    <t>Not known</t>
  </si>
  <si>
    <t>Major CA codes -  as defined by EUROCAT guide1.4, Section 3.3</t>
  </si>
  <si>
    <t>Comparison of EUROlinkCAT linked livebirths and hospital diagnosis (outpatient and inpatient) , by subgroups (isolated and chromosomal anomalies)</t>
  </si>
  <si>
    <r>
      <t>Diagnosis up to first year of life (</t>
    </r>
    <r>
      <rPr>
        <b/>
        <sz val="14"/>
        <color indexed="8"/>
        <rFont val="Calibri"/>
        <family val="2"/>
      </rPr>
      <t>≤365 days)</t>
    </r>
  </si>
  <si>
    <t>Subgroup 
(isolated anomalies except for al89)</t>
  </si>
  <si>
    <t>EUROCAT/ EUROlinkCAT al/aud code</t>
  </si>
  <si>
    <t>Linked livebirths</t>
  </si>
  <si>
    <t>Total</t>
  </si>
  <si>
    <r>
      <rPr>
        <sz val="11"/>
        <rFont val="Calibri"/>
        <family val="2"/>
      </rPr>
      <t>Exact CA codes in hospital database</t>
    </r>
    <r>
      <rPr>
        <sz val="11"/>
        <rFont val="Calibri"/>
        <family val="2"/>
      </rPr>
      <t>†</t>
    </r>
    <r>
      <rPr>
        <sz val="11"/>
        <color indexed="10"/>
        <rFont val="Calibri"/>
        <family val="2"/>
      </rPr>
      <t xml:space="preserve"> </t>
    </r>
  </si>
  <si>
    <t>Appropriate CA codes but not exact CA codes in hospital database†</t>
  </si>
  <si>
    <t>Only minor codes or unspecified codes in hospital database†</t>
  </si>
  <si>
    <t>Unrelated CA codes or no CA codes at all in hospital database</t>
  </si>
  <si>
    <t>(a)+(b)+(c)+(d)</t>
  </si>
  <si>
    <t>( c)</t>
  </si>
  <si>
    <t>(d)</t>
  </si>
  <si>
    <t>N</t>
  </si>
  <si>
    <t>n</t>
  </si>
  <si>
    <t>%</t>
  </si>
  <si>
    <t>Spina Bifida</t>
  </si>
  <si>
    <t>al6</t>
  </si>
  <si>
    <t>Severe microcephaly</t>
  </si>
  <si>
    <t>al8</t>
  </si>
  <si>
    <t>VSD</t>
  </si>
  <si>
    <t>al21</t>
  </si>
  <si>
    <t>ASD</t>
  </si>
  <si>
    <t>al22</t>
  </si>
  <si>
    <t>Hypoplastic left heart</t>
  </si>
  <si>
    <t>al30</t>
  </si>
  <si>
    <t>Cleft lip with or without cleft palate</t>
  </si>
  <si>
    <t>al102</t>
  </si>
  <si>
    <t>Cleft palate</t>
  </si>
  <si>
    <t>al103</t>
  </si>
  <si>
    <t>Hirschsprung’s  disease</t>
  </si>
  <si>
    <t>al45</t>
  </si>
  <si>
    <t>Gastroschisis</t>
  </si>
  <si>
    <t>al50</t>
  </si>
  <si>
    <t>Omphalocele</t>
  </si>
  <si>
    <t>al51</t>
  </si>
  <si>
    <t>Unilateral renal agenesis</t>
  </si>
  <si>
    <t>aud4</t>
  </si>
  <si>
    <t>Cong hydronephrosis</t>
  </si>
  <si>
    <t>al55</t>
  </si>
  <si>
    <t>Hypospadias</t>
  </si>
  <si>
    <t>al59</t>
  </si>
  <si>
    <t>Limb reduction defects</t>
  </si>
  <si>
    <t>al62</t>
  </si>
  <si>
    <t>Club foot – talipes  equinovarus</t>
  </si>
  <si>
    <t>al66</t>
  </si>
  <si>
    <t>Polydactyly</t>
  </si>
  <si>
    <t>al68</t>
  </si>
  <si>
    <t xml:space="preserve">Down syndrome </t>
  </si>
  <si>
    <t>al89</t>
  </si>
  <si>
    <t>† see Contents for the definition of exact, minor, unspecified and appropriate</t>
  </si>
  <si>
    <t>Analysis of Inpatient hospital data , by subgroup</t>
  </si>
  <si>
    <t>ICD10-BPA</t>
  </si>
  <si>
    <t>Hospital cases with any mention of specific code(s) in first year of life</t>
  </si>
  <si>
    <t>Hospital cases not in EUROlinkCAT</t>
  </si>
  <si>
    <t xml:space="preserve">Hospital cases in EUROlinkCAT with exact code*† </t>
  </si>
  <si>
    <t xml:space="preserve">Hospital cases in EUROlinkCAT with appropriate CA codes but not exact code*†  </t>
  </si>
  <si>
    <t>Hospital cases in EUROlinkCAT with unrelated CA codes* for the anomaly in question</t>
  </si>
  <si>
    <t>Q36, Q37</t>
  </si>
  <si>
    <t>75671 (756.73)</t>
  </si>
  <si>
    <t>75670 (756.72)</t>
  </si>
  <si>
    <t xml:space="preserve">Q90 </t>
  </si>
  <si>
    <t>* as found in EUROCAT malfo1-malfo8 and syndrome fields</t>
  </si>
  <si>
    <t>† see Contents for the definition of exact and appropriate</t>
  </si>
  <si>
    <t>^ Numbers in brackets are to be considered equivalent when present in hospital databases using ICD9-CM coding systems.</t>
  </si>
  <si>
    <t>Analysis of Outpatient hospital data , by subgroup</t>
  </si>
  <si>
    <r>
      <t>ICD9-BPA</t>
    </r>
    <r>
      <rPr>
        <sz val="12"/>
        <color indexed="8"/>
        <rFont val="Calibri"/>
        <family val="2"/>
      </rPr>
      <t>^</t>
    </r>
  </si>
  <si>
    <t>Analysis of Inpatient and Outpatient hospital data , by subgroup</t>
  </si>
  <si>
    <t>Analysis of unspecified codes (as the only code) in hospital data, during 1st year of life</t>
  </si>
  <si>
    <t>Description organ groups (hospital data)</t>
  </si>
  <si>
    <t>ICD9-BPA^</t>
  </si>
  <si>
    <t>Cases with unspecified code as only hospital anomaly code in first year of life</t>
  </si>
  <si>
    <t>Cases not in EUROlinkCAT</t>
  </si>
  <si>
    <t>Cases in EUROlinkCAT with same unspecified code as only code*</t>
  </si>
  <si>
    <t xml:space="preserve">Cases in EUROlinkCAT with appropriate specified CA codes*† </t>
  </si>
  <si>
    <t xml:space="preserve">Cases in EUROlinkCAT with unrelated CA codes only* </t>
  </si>
  <si>
    <t>Congenital malformation, unspecified</t>
  </si>
  <si>
    <t>CA of ear, unspec</t>
  </si>
  <si>
    <t xml:space="preserve">CA of face and neck, unspec </t>
  </si>
  <si>
    <r>
      <t xml:space="preserve">† </t>
    </r>
    <r>
      <rPr>
        <i/>
        <sz val="11"/>
        <rFont val="Calibri"/>
        <family val="2"/>
      </rPr>
      <t>see Contents for definition of appropriate codes</t>
    </r>
  </si>
  <si>
    <t>Analysis of specificity of hospital diagnoses coding for EUROlinkCAT linked livebirths (selected anomalies)</t>
  </si>
  <si>
    <t>Subgroup  (isolated anomalies)</t>
  </si>
  <si>
    <t>Total linked cases</t>
  </si>
  <si>
    <t>Gastroschisis
(75671, 756.73, Q793)</t>
  </si>
  <si>
    <t>Omphalocele
(75670, 756.72, Q792)</t>
  </si>
  <si>
    <t>Gastroschisis and Omphalocele (75671,756.73,Q793) &amp; (75670,756.72,Q792)</t>
  </si>
  <si>
    <t>Cleft Palate
(7490, Q35)</t>
  </si>
  <si>
    <t>Cleft lip
(7491, Q36)</t>
  </si>
  <si>
    <t>Cleft lip and cleft palate (7492,Q37)</t>
  </si>
  <si>
    <t>More than one of Q35,Q36, Q37 or 7490,7491 &amp; 7492</t>
  </si>
  <si>
    <t>(a)+(b)+(c)+(d)+(e )</t>
  </si>
  <si>
    <t>(e )</t>
  </si>
  <si>
    <r>
      <t xml:space="preserve">* </t>
    </r>
    <r>
      <rPr>
        <i/>
        <sz val="11"/>
        <rFont val="Calibri"/>
        <family val="2"/>
      </rPr>
      <t>see Contents for definition of appropriate codes</t>
    </r>
  </si>
  <si>
    <r>
      <t>ICD9-BPA</t>
    </r>
    <r>
      <rPr>
        <sz val="12"/>
        <color indexed="8"/>
        <rFont val="Calibri"/>
        <family val="2"/>
      </rPr>
      <t>^</t>
    </r>
  </si>
  <si>
    <t>Comparison: 
Total livebirths in EUROCAT (linked and unlinked) with specific code 
(= cases in corresponding EUROCAT subgroup, isolated and multiples)
diagnosed in first year of life</t>
  </si>
  <si>
    <t xml:space="preserve">No exact codes for Gastroschisis or Omphalocele.  
i.e., appropriate CA codes* or no CA codes at all </t>
  </si>
  <si>
    <t>No exact codes for Cleft Palate or Cleft lip. 
i.e., appropriate CA codes* or no CA codes at all</t>
  </si>
  <si>
    <t>Comparison of EUROlinkCAT linked livebirths and hospital diagnosis (inpatient) , by subgroups (isolated and chromosomal anomalies)</t>
  </si>
  <si>
    <t>Comparison of EUROlinkCAT linked livebirths and hospital diagnosis (outpatient) , by subgroups (isolated and chromosomal anomalies)</t>
  </si>
  <si>
    <t>2A</t>
  </si>
  <si>
    <t>2B</t>
  </si>
  <si>
    <t>2C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</si>
</sst>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/>
    </xf>
    <xf numFmtId="0" fontId="47" fillId="0" borderId="0" xfId="0" applyFont="1" applyFill="1" applyBorder="1" applyAlignment="1" quotePrefix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7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47" fillId="0" borderId="16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47" fillId="0" borderId="18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5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wrapText="1"/>
    </xf>
    <xf numFmtId="0" fontId="47" fillId="0" borderId="1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6" fillId="0" borderId="13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3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4" fillId="0" borderId="0" xfId="0" applyFont="1" applyFill="1" applyAlignment="1">
      <alignment horizontal="center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28" fillId="0" borderId="20" xfId="0" applyFont="1" applyFill="1" applyBorder="1" applyAlignment="1">
      <alignment vertical="center"/>
    </xf>
    <xf numFmtId="0" fontId="50" fillId="0" borderId="0" xfId="0" applyFont="1" applyAlignment="1">
      <alignment horizontal="left"/>
    </xf>
    <xf numFmtId="0" fontId="55" fillId="0" borderId="13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2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 quotePrefix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17" fontId="54" fillId="0" borderId="11" xfId="0" applyNumberFormat="1" applyFont="1" applyFill="1" applyBorder="1" applyAlignment="1" quotePrefix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8" fillId="0" borderId="20" xfId="0" applyFont="1" applyFill="1" applyBorder="1" applyAlignment="1">
      <alignment horizontal="left"/>
    </xf>
    <xf numFmtId="0" fontId="56" fillId="0" borderId="20" xfId="0" applyFont="1" applyFill="1" applyBorder="1" applyAlignment="1">
      <alignment/>
    </xf>
    <xf numFmtId="0" fontId="50" fillId="0" borderId="0" xfId="0" applyFont="1" applyAlignment="1">
      <alignment/>
    </xf>
    <xf numFmtId="0" fontId="28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29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wrapText="1"/>
    </xf>
    <xf numFmtId="0" fontId="29" fillId="0" borderId="23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/>
    </xf>
    <xf numFmtId="0" fontId="29" fillId="0" borderId="15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 quotePrefix="1">
      <alignment horizontal="center" wrapText="1"/>
    </xf>
    <xf numFmtId="0" fontId="29" fillId="0" borderId="19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 quotePrefix="1">
      <alignment horizontal="center" wrapText="1"/>
    </xf>
    <xf numFmtId="0" fontId="48" fillId="0" borderId="0" xfId="0" applyFont="1" applyAlignment="1">
      <alignment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/>
    </xf>
    <xf numFmtId="0" fontId="55" fillId="0" borderId="11" xfId="0" applyFont="1" applyBorder="1" applyAlignment="1">
      <alignment horizontal="left" wrapText="1"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 horizontal="left" wrapText="1"/>
    </xf>
    <xf numFmtId="0" fontId="29" fillId="0" borderId="22" xfId="0" applyFont="1" applyFill="1" applyBorder="1" applyAlignment="1">
      <alignment/>
    </xf>
    <xf numFmtId="0" fontId="54" fillId="0" borderId="11" xfId="0" applyFont="1" applyFill="1" applyBorder="1" applyAlignment="1">
      <alignment horizontal="left" wrapText="1"/>
    </xf>
    <xf numFmtId="0" fontId="54" fillId="0" borderId="0" xfId="0" applyFont="1" applyAlignment="1">
      <alignment/>
    </xf>
    <xf numFmtId="0" fontId="55" fillId="0" borderId="13" xfId="0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47" fillId="0" borderId="13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0" fontId="47" fillId="0" borderId="21" xfId="0" applyFont="1" applyFill="1" applyBorder="1" applyAlignment="1">
      <alignment horizontal="center" wrapText="1"/>
    </xf>
    <xf numFmtId="0" fontId="47" fillId="0" borderId="25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24" xfId="0" applyFont="1" applyFill="1" applyBorder="1" applyAlignment="1">
      <alignment horizontal="center" wrapText="1"/>
    </xf>
    <xf numFmtId="0" fontId="47" fillId="0" borderId="26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9.140625" style="2" customWidth="1"/>
    <col min="2" max="2" width="35.00390625" style="2" customWidth="1"/>
    <col min="3" max="4" width="13.57421875" style="3" customWidth="1"/>
    <col min="5" max="6" width="13.8515625" style="4" customWidth="1"/>
    <col min="7" max="8" width="15.140625" style="4" customWidth="1"/>
    <col min="9" max="10" width="14.7109375" style="4" customWidth="1"/>
    <col min="11" max="12" width="9.421875" style="2" customWidth="1"/>
    <col min="13" max="13" width="36.7109375" style="2" customWidth="1"/>
    <col min="14" max="14" width="11.57421875" style="2" customWidth="1"/>
    <col min="15" max="15" width="12.421875" style="2" customWidth="1"/>
    <col min="16" max="16" width="14.00390625" style="2" customWidth="1"/>
    <col min="17" max="17" width="19.57421875" style="2" customWidth="1"/>
    <col min="18" max="18" width="20.57421875" style="2" customWidth="1"/>
    <col min="19" max="19" width="16.00390625" style="2" customWidth="1"/>
    <col min="20" max="20" width="15.140625" style="2" customWidth="1"/>
    <col min="21" max="21" width="13.8515625" style="2" customWidth="1"/>
    <col min="22" max="22" width="12.57421875" style="2" customWidth="1"/>
    <col min="23" max="23" width="15.421875" style="2" customWidth="1"/>
    <col min="24" max="16384" width="9.140625" style="2" customWidth="1"/>
  </cols>
  <sheetData>
    <row r="1" ht="18.75">
      <c r="A1" s="1" t="s">
        <v>0</v>
      </c>
    </row>
    <row r="3" spans="1:17" ht="15">
      <c r="A3" s="2" t="s">
        <v>1</v>
      </c>
      <c r="B3" s="2" t="s">
        <v>2</v>
      </c>
      <c r="M3" s="2" t="s">
        <v>3</v>
      </c>
      <c r="N3" s="5" t="s">
        <v>4</v>
      </c>
      <c r="Q3" s="5" t="s">
        <v>5</v>
      </c>
    </row>
    <row r="4" spans="1:16" ht="15">
      <c r="A4" s="3">
        <v>1</v>
      </c>
      <c r="B4" s="69" t="str">
        <f>Table1!A4</f>
        <v>Comparison of EUROlinkCAT livebirths with hospital diagnoses up to 1 year (≤365 days), all anomalies</v>
      </c>
      <c r="M4" s="6"/>
      <c r="N4" s="6"/>
      <c r="O4" s="6"/>
      <c r="P4" s="6"/>
    </row>
    <row r="5" spans="1:22" ht="15" customHeight="1">
      <c r="A5" s="3">
        <v>2</v>
      </c>
      <c r="B5" s="69" t="str">
        <f>Table2A!A4</f>
        <v>Comparison of EUROlinkCAT linked livebirths and hospital diagnosis (inpatient) , by subgroups (isolated and chromosomal anomalies)</v>
      </c>
      <c r="M5" s="7"/>
      <c r="N5" s="8" t="s">
        <v>6</v>
      </c>
      <c r="O5" s="9"/>
      <c r="P5" s="9"/>
      <c r="Q5" s="8" t="s">
        <v>6</v>
      </c>
      <c r="R5" s="10" t="s">
        <v>7</v>
      </c>
      <c r="S5" s="11" t="s">
        <v>8</v>
      </c>
      <c r="U5" s="9"/>
      <c r="V5" s="12"/>
    </row>
    <row r="6" spans="1:22" ht="15">
      <c r="A6" s="3" t="s">
        <v>9</v>
      </c>
      <c r="B6" s="69" t="str">
        <f>Table3A!A4</f>
        <v>Analysis of Inpatient hospital data , by subgroup</v>
      </c>
      <c r="M6" s="13"/>
      <c r="N6" s="14"/>
      <c r="O6" s="12"/>
      <c r="P6" s="12"/>
      <c r="Q6" s="15"/>
      <c r="R6" s="10"/>
      <c r="S6" s="15"/>
      <c r="U6" s="12"/>
      <c r="V6" s="12"/>
    </row>
    <row r="7" spans="1:22" ht="15">
      <c r="A7" s="3" t="s">
        <v>10</v>
      </c>
      <c r="B7" s="69" t="str">
        <f>Table3B!A4</f>
        <v>Analysis of Outpatient hospital data , by subgroup</v>
      </c>
      <c r="M7" s="16" t="s">
        <v>11</v>
      </c>
      <c r="N7" s="17">
        <v>1</v>
      </c>
      <c r="O7" s="18"/>
      <c r="P7" s="18"/>
      <c r="Q7" s="17">
        <v>1</v>
      </c>
      <c r="R7" s="17">
        <v>1</v>
      </c>
      <c r="S7" s="17">
        <v>1</v>
      </c>
      <c r="U7" s="18"/>
      <c r="V7" s="19"/>
    </row>
    <row r="8" spans="1:22" ht="15">
      <c r="A8" s="3" t="s">
        <v>12</v>
      </c>
      <c r="B8" s="69" t="str">
        <f>Table3C!A4</f>
        <v>Analysis of Inpatient and Outpatient hospital data , by subgroup</v>
      </c>
      <c r="M8" s="20" t="s">
        <v>13</v>
      </c>
      <c r="N8" s="17" t="s">
        <v>14</v>
      </c>
      <c r="O8" s="21" t="s">
        <v>15</v>
      </c>
      <c r="P8" s="21" t="s">
        <v>15</v>
      </c>
      <c r="Q8" s="22" t="s">
        <v>16</v>
      </c>
      <c r="R8" s="23" t="s">
        <v>17</v>
      </c>
      <c r="S8" s="22" t="s">
        <v>18</v>
      </c>
      <c r="U8" s="19"/>
      <c r="V8" s="19"/>
    </row>
    <row r="9" spans="1:2" ht="15">
      <c r="A9" s="3">
        <v>4</v>
      </c>
      <c r="B9" s="69" t="str">
        <f>Table4!A4</f>
        <v>Analysis of unspecified codes (as the only code) in hospital data, during 1st year of life</v>
      </c>
    </row>
    <row r="10" spans="1:2" ht="15">
      <c r="A10" s="3">
        <v>5</v>
      </c>
      <c r="B10" s="69" t="str">
        <f>Table5!A4</f>
        <v>Analysis of specificity of hospital diagnoses coding for EUROlinkCAT linked livebirths (selected anomalies)</v>
      </c>
    </row>
    <row r="12" spans="1:17" ht="18.75">
      <c r="A12" s="1" t="s">
        <v>19</v>
      </c>
      <c r="M12" s="2" t="s">
        <v>3</v>
      </c>
      <c r="N12" s="5" t="s">
        <v>4</v>
      </c>
      <c r="Q12" s="5" t="s">
        <v>5</v>
      </c>
    </row>
    <row r="13" spans="1:16" ht="15">
      <c r="A13" s="6"/>
      <c r="B13" s="6"/>
      <c r="K13" s="6"/>
      <c r="L13" s="6"/>
      <c r="M13" s="6"/>
      <c r="N13" s="6"/>
      <c r="O13" s="6"/>
      <c r="P13" s="6"/>
    </row>
    <row r="14" spans="2:20" ht="30" customHeight="1">
      <c r="B14" s="24"/>
      <c r="C14" s="187" t="s">
        <v>20</v>
      </c>
      <c r="D14" s="187" t="s">
        <v>21</v>
      </c>
      <c r="E14" s="187" t="s">
        <v>22</v>
      </c>
      <c r="F14" s="187" t="s">
        <v>23</v>
      </c>
      <c r="G14" s="187" t="s">
        <v>24</v>
      </c>
      <c r="H14" s="187" t="s">
        <v>25</v>
      </c>
      <c r="I14" s="187" t="s">
        <v>26</v>
      </c>
      <c r="J14" s="187" t="s">
        <v>27</v>
      </c>
      <c r="K14" s="6"/>
      <c r="L14" s="6"/>
      <c r="M14" s="24"/>
      <c r="N14" s="187" t="s">
        <v>28</v>
      </c>
      <c r="O14" s="197" t="s">
        <v>29</v>
      </c>
      <c r="P14" s="199"/>
      <c r="Q14" s="197" t="s">
        <v>28</v>
      </c>
      <c r="R14" s="200" t="s">
        <v>30</v>
      </c>
      <c r="S14" s="189" t="s">
        <v>31</v>
      </c>
      <c r="T14" s="25"/>
    </row>
    <row r="15" spans="2:20" ht="15">
      <c r="B15" s="26"/>
      <c r="C15" s="191"/>
      <c r="D15" s="191"/>
      <c r="E15" s="188"/>
      <c r="F15" s="188"/>
      <c r="G15" s="188"/>
      <c r="H15" s="188"/>
      <c r="I15" s="188"/>
      <c r="J15" s="188"/>
      <c r="M15" s="26"/>
      <c r="N15" s="191"/>
      <c r="O15" s="198"/>
      <c r="P15" s="199"/>
      <c r="Q15" s="198"/>
      <c r="R15" s="201"/>
      <c r="S15" s="190"/>
      <c r="T15" s="25"/>
    </row>
    <row r="16" spans="2:22" ht="15">
      <c r="B16" s="16" t="s">
        <v>11</v>
      </c>
      <c r="C16" s="17" t="s">
        <v>32</v>
      </c>
      <c r="D16" s="17" t="s">
        <v>32</v>
      </c>
      <c r="E16" s="17" t="s">
        <v>32</v>
      </c>
      <c r="F16" s="17" t="s">
        <v>32</v>
      </c>
      <c r="G16" s="22">
        <v>2</v>
      </c>
      <c r="H16" s="22">
        <v>2</v>
      </c>
      <c r="I16" s="22">
        <v>2</v>
      </c>
      <c r="J16" s="22">
        <v>2</v>
      </c>
      <c r="M16" s="16" t="s">
        <v>11</v>
      </c>
      <c r="N16" s="17" t="s">
        <v>33</v>
      </c>
      <c r="O16" s="27" t="s">
        <v>32</v>
      </c>
      <c r="P16" s="28"/>
      <c r="Q16" s="17" t="s">
        <v>33</v>
      </c>
      <c r="R16" s="29">
        <v>2</v>
      </c>
      <c r="S16" s="27">
        <v>2</v>
      </c>
      <c r="T16" s="25"/>
      <c r="U16" s="30"/>
      <c r="V16" s="31" t="s">
        <v>34</v>
      </c>
    </row>
    <row r="17" spans="2:20" ht="15">
      <c r="B17" s="20" t="s">
        <v>35</v>
      </c>
      <c r="C17" s="32"/>
      <c r="D17" s="32"/>
      <c r="E17" s="33"/>
      <c r="F17" s="33"/>
      <c r="G17" s="33"/>
      <c r="H17" s="33"/>
      <c r="I17" s="33"/>
      <c r="J17" s="34"/>
      <c r="M17" s="20" t="s">
        <v>13</v>
      </c>
      <c r="N17" s="32"/>
      <c r="O17" s="33"/>
      <c r="P17" s="25"/>
      <c r="Q17" s="19"/>
      <c r="R17" s="19"/>
      <c r="S17" s="19"/>
      <c r="T17" s="25"/>
    </row>
    <row r="18" spans="2:20" ht="15" customHeight="1" hidden="1">
      <c r="B18" s="35" t="s">
        <v>36</v>
      </c>
      <c r="C18" s="36"/>
      <c r="D18" s="36"/>
      <c r="E18" s="37"/>
      <c r="F18" s="37"/>
      <c r="G18" s="37"/>
      <c r="H18" s="37"/>
      <c r="I18" s="37"/>
      <c r="J18" s="38"/>
      <c r="K18" s="6"/>
      <c r="L18" s="6"/>
      <c r="M18" s="35" t="s">
        <v>36</v>
      </c>
      <c r="N18" s="36"/>
      <c r="O18" s="37"/>
      <c r="P18" s="39"/>
      <c r="Q18" s="40"/>
      <c r="R18" s="40"/>
      <c r="S18" s="40"/>
      <c r="T18" s="39"/>
    </row>
    <row r="19" spans="2:22" ht="45">
      <c r="B19" s="10" t="s">
        <v>37</v>
      </c>
      <c r="C19" s="41">
        <v>741</v>
      </c>
      <c r="D19" s="41" t="s">
        <v>38</v>
      </c>
      <c r="E19" s="42" t="s">
        <v>39</v>
      </c>
      <c r="F19" s="42" t="s">
        <v>40</v>
      </c>
      <c r="G19" s="42">
        <v>75610</v>
      </c>
      <c r="H19" s="42" t="s">
        <v>41</v>
      </c>
      <c r="I19" s="42" t="s">
        <v>42</v>
      </c>
      <c r="J19" s="42" t="s">
        <v>43</v>
      </c>
      <c r="M19" s="10" t="s">
        <v>37</v>
      </c>
      <c r="N19" s="42" t="str">
        <f aca="true" t="shared" si="0" ref="N19:N25">+CONCATENATE($V19)</f>
        <v>AL6</v>
      </c>
      <c r="O19" s="43" t="str">
        <f aca="true" t="shared" si="1" ref="O19:O25">+CONCATENATE($V19,"_A")</f>
        <v>AL6_A</v>
      </c>
      <c r="P19" s="39"/>
      <c r="Q19" s="42" t="str">
        <f aca="true" t="shared" si="2" ref="Q19:Q42">+CONCATENATE("L_",$V19,"_E")</f>
        <v>L_AL6_E</v>
      </c>
      <c r="R19" s="42" t="str">
        <f aca="true" t="shared" si="3" ref="R19:R25">+CONCATENATE("L_",$V19,"_A")</f>
        <v>L_AL6_A</v>
      </c>
      <c r="S19" s="43" t="str">
        <f aca="true" t="shared" si="4" ref="S19:S25">+CONCATENATE("L_",$V19,"_M")</f>
        <v>L_AL6_M</v>
      </c>
      <c r="T19" s="39"/>
      <c r="V19" s="2" t="s">
        <v>44</v>
      </c>
    </row>
    <row r="20" spans="2:22" ht="15">
      <c r="B20" s="10" t="s">
        <v>45</v>
      </c>
      <c r="C20" s="41">
        <v>7421</v>
      </c>
      <c r="D20" s="41" t="s">
        <v>46</v>
      </c>
      <c r="E20" s="8" t="s">
        <v>39</v>
      </c>
      <c r="F20" s="42" t="s">
        <v>40</v>
      </c>
      <c r="G20" s="42" t="s">
        <v>15</v>
      </c>
      <c r="H20" s="42" t="s">
        <v>15</v>
      </c>
      <c r="I20" s="42">
        <v>7599</v>
      </c>
      <c r="J20" s="42" t="s">
        <v>47</v>
      </c>
      <c r="M20" s="10" t="s">
        <v>45</v>
      </c>
      <c r="N20" s="42" t="str">
        <f t="shared" si="0"/>
        <v>AL8</v>
      </c>
      <c r="O20" s="43" t="str">
        <f t="shared" si="1"/>
        <v>AL8_A</v>
      </c>
      <c r="P20" s="39"/>
      <c r="Q20" s="42" t="str">
        <f t="shared" si="2"/>
        <v>L_AL8_E</v>
      </c>
      <c r="R20" s="42" t="str">
        <f t="shared" si="3"/>
        <v>L_AL8_A</v>
      </c>
      <c r="S20" s="43" t="str">
        <f t="shared" si="4"/>
        <v>L_AL8_M</v>
      </c>
      <c r="T20" s="39"/>
      <c r="V20" s="2" t="s">
        <v>48</v>
      </c>
    </row>
    <row r="21" spans="2:22" ht="15">
      <c r="B21" s="10" t="s">
        <v>49</v>
      </c>
      <c r="C21" s="41">
        <v>7454</v>
      </c>
      <c r="D21" s="41" t="s">
        <v>50</v>
      </c>
      <c r="E21" s="42" t="s">
        <v>51</v>
      </c>
      <c r="F21" s="42" t="s">
        <v>52</v>
      </c>
      <c r="G21" s="42" t="s">
        <v>15</v>
      </c>
      <c r="H21" s="42" t="s">
        <v>15</v>
      </c>
      <c r="I21" s="42">
        <v>7599</v>
      </c>
      <c r="J21" s="42" t="s">
        <v>53</v>
      </c>
      <c r="M21" s="10" t="s">
        <v>49</v>
      </c>
      <c r="N21" s="42" t="str">
        <f t="shared" si="0"/>
        <v>AL21</v>
      </c>
      <c r="O21" s="43" t="str">
        <f t="shared" si="1"/>
        <v>AL21_A</v>
      </c>
      <c r="P21" s="39"/>
      <c r="Q21" s="42" t="str">
        <f t="shared" si="2"/>
        <v>L_AL21_E</v>
      </c>
      <c r="R21" s="42" t="str">
        <f t="shared" si="3"/>
        <v>L_AL21_A</v>
      </c>
      <c r="S21" s="43" t="str">
        <f t="shared" si="4"/>
        <v>L_AL21_M</v>
      </c>
      <c r="T21" s="39"/>
      <c r="V21" s="2" t="s">
        <v>54</v>
      </c>
    </row>
    <row r="22" spans="2:22" ht="15">
      <c r="B22" s="10" t="s">
        <v>55</v>
      </c>
      <c r="C22" s="41">
        <v>7455</v>
      </c>
      <c r="D22" s="41" t="s">
        <v>56</v>
      </c>
      <c r="E22" s="42" t="s">
        <v>51</v>
      </c>
      <c r="F22" s="42" t="s">
        <v>57</v>
      </c>
      <c r="G22" s="42" t="s">
        <v>15</v>
      </c>
      <c r="H22" s="42" t="s">
        <v>15</v>
      </c>
      <c r="I22" s="42">
        <v>7599</v>
      </c>
      <c r="J22" s="42" t="s">
        <v>53</v>
      </c>
      <c r="M22" s="10" t="s">
        <v>55</v>
      </c>
      <c r="N22" s="42" t="str">
        <f t="shared" si="0"/>
        <v>AL22</v>
      </c>
      <c r="O22" s="43" t="str">
        <f t="shared" si="1"/>
        <v>AL22_A</v>
      </c>
      <c r="P22" s="39"/>
      <c r="Q22" s="42" t="str">
        <f t="shared" si="2"/>
        <v>L_AL22_E</v>
      </c>
      <c r="R22" s="42" t="str">
        <f t="shared" si="3"/>
        <v>L_AL22_A</v>
      </c>
      <c r="S22" s="43" t="str">
        <f t="shared" si="4"/>
        <v>L_AL22_M</v>
      </c>
      <c r="T22" s="39"/>
      <c r="V22" s="2" t="s">
        <v>58</v>
      </c>
    </row>
    <row r="23" spans="2:22" ht="30">
      <c r="B23" s="10" t="s">
        <v>59</v>
      </c>
      <c r="C23" s="41">
        <v>7467</v>
      </c>
      <c r="D23" s="41" t="s">
        <v>60</v>
      </c>
      <c r="E23" s="42" t="s">
        <v>61</v>
      </c>
      <c r="F23" s="42" t="s">
        <v>52</v>
      </c>
      <c r="G23" s="42" t="s">
        <v>15</v>
      </c>
      <c r="H23" s="42" t="s">
        <v>15</v>
      </c>
      <c r="I23" s="42">
        <v>7599</v>
      </c>
      <c r="J23" s="42" t="s">
        <v>47</v>
      </c>
      <c r="M23" s="10" t="s">
        <v>59</v>
      </c>
      <c r="N23" s="42" t="str">
        <f t="shared" si="0"/>
        <v>AL30</v>
      </c>
      <c r="O23" s="43" t="str">
        <f t="shared" si="1"/>
        <v>AL30_A</v>
      </c>
      <c r="P23" s="39"/>
      <c r="Q23" s="42" t="str">
        <f t="shared" si="2"/>
        <v>L_AL30_E</v>
      </c>
      <c r="R23" s="42" t="str">
        <f t="shared" si="3"/>
        <v>L_AL30_A</v>
      </c>
      <c r="S23" s="43" t="str">
        <f t="shared" si="4"/>
        <v>L_AL30_M</v>
      </c>
      <c r="T23" s="39"/>
      <c r="V23" s="2" t="s">
        <v>62</v>
      </c>
    </row>
    <row r="24" spans="2:22" ht="31.5" customHeight="1">
      <c r="B24" s="44" t="s">
        <v>63</v>
      </c>
      <c r="C24" s="45" t="s">
        <v>64</v>
      </c>
      <c r="D24" s="41" t="s">
        <v>65</v>
      </c>
      <c r="E24" s="42">
        <v>749</v>
      </c>
      <c r="F24" s="42" t="s">
        <v>66</v>
      </c>
      <c r="G24" s="42" t="s">
        <v>15</v>
      </c>
      <c r="H24" s="42" t="s">
        <v>15</v>
      </c>
      <c r="I24" s="42" t="s">
        <v>67</v>
      </c>
      <c r="J24" s="42" t="s">
        <v>68</v>
      </c>
      <c r="M24" s="44" t="s">
        <v>63</v>
      </c>
      <c r="N24" s="42" t="str">
        <f t="shared" si="0"/>
        <v>AL102</v>
      </c>
      <c r="O24" s="43" t="str">
        <f t="shared" si="1"/>
        <v>AL102_A</v>
      </c>
      <c r="P24" s="39"/>
      <c r="Q24" s="42" t="str">
        <f t="shared" si="2"/>
        <v>L_AL102_E</v>
      </c>
      <c r="R24" s="42" t="str">
        <f t="shared" si="3"/>
        <v>L_AL102_A</v>
      </c>
      <c r="S24" s="43" t="str">
        <f t="shared" si="4"/>
        <v>L_AL102_M</v>
      </c>
      <c r="T24" s="39"/>
      <c r="V24" s="2" t="s">
        <v>69</v>
      </c>
    </row>
    <row r="25" spans="2:22" ht="45">
      <c r="B25" s="44" t="s">
        <v>70</v>
      </c>
      <c r="C25" s="41">
        <v>7490</v>
      </c>
      <c r="D25" s="41" t="s">
        <v>71</v>
      </c>
      <c r="E25" s="42" t="s">
        <v>72</v>
      </c>
      <c r="F25" s="42" t="s">
        <v>73</v>
      </c>
      <c r="G25" s="46" t="s">
        <v>74</v>
      </c>
      <c r="H25" s="42" t="s">
        <v>75</v>
      </c>
      <c r="I25" s="42" t="s">
        <v>76</v>
      </c>
      <c r="J25" s="42" t="s">
        <v>68</v>
      </c>
      <c r="M25" s="44" t="s">
        <v>70</v>
      </c>
      <c r="N25" s="42" t="str">
        <f t="shared" si="0"/>
        <v>AL103</v>
      </c>
      <c r="O25" s="43" t="str">
        <f t="shared" si="1"/>
        <v>AL103_A</v>
      </c>
      <c r="P25" s="39"/>
      <c r="Q25" s="42" t="str">
        <f t="shared" si="2"/>
        <v>L_AL103_E</v>
      </c>
      <c r="R25" s="42" t="str">
        <f t="shared" si="3"/>
        <v>L_AL103_A</v>
      </c>
      <c r="S25" s="43" t="str">
        <f t="shared" si="4"/>
        <v>L_AL103_M</v>
      </c>
      <c r="T25" s="39"/>
      <c r="V25" s="2" t="s">
        <v>77</v>
      </c>
    </row>
    <row r="26" spans="2:22" ht="15">
      <c r="B26" s="44" t="s">
        <v>78</v>
      </c>
      <c r="C26" s="42">
        <v>7491</v>
      </c>
      <c r="D26" s="42" t="s">
        <v>79</v>
      </c>
      <c r="E26" s="42"/>
      <c r="F26" s="42"/>
      <c r="G26" s="46"/>
      <c r="H26" s="42"/>
      <c r="I26" s="42"/>
      <c r="J26" s="42"/>
      <c r="M26" s="44" t="s">
        <v>78</v>
      </c>
      <c r="N26" s="42"/>
      <c r="O26" s="43"/>
      <c r="P26" s="39"/>
      <c r="Q26" s="42" t="s">
        <v>80</v>
      </c>
      <c r="R26" s="42"/>
      <c r="S26" s="43"/>
      <c r="T26" s="39"/>
      <c r="V26" s="2" t="s">
        <v>81</v>
      </c>
    </row>
    <row r="27" spans="2:22" ht="30" customHeight="1">
      <c r="B27" s="44" t="s">
        <v>82</v>
      </c>
      <c r="C27" s="41">
        <v>7492</v>
      </c>
      <c r="D27" s="41" t="s">
        <v>83</v>
      </c>
      <c r="E27" s="42"/>
      <c r="F27" s="42"/>
      <c r="G27" s="46"/>
      <c r="H27" s="42"/>
      <c r="I27" s="42"/>
      <c r="J27" s="42"/>
      <c r="M27" s="44" t="str">
        <f>+B27</f>
        <v>Cleft lip and Cleft Palate</v>
      </c>
      <c r="N27" s="42"/>
      <c r="O27" s="43"/>
      <c r="P27" s="39"/>
      <c r="Q27" s="42" t="s">
        <v>84</v>
      </c>
      <c r="R27" s="42"/>
      <c r="S27" s="43"/>
      <c r="T27" s="39"/>
      <c r="V27" s="2" t="s">
        <v>85</v>
      </c>
    </row>
    <row r="28" spans="2:22" ht="30">
      <c r="B28" s="10" t="s">
        <v>86</v>
      </c>
      <c r="C28" s="42" t="s">
        <v>87</v>
      </c>
      <c r="D28" s="41" t="s">
        <v>88</v>
      </c>
      <c r="E28" s="42">
        <v>751</v>
      </c>
      <c r="F28" s="42" t="s">
        <v>89</v>
      </c>
      <c r="G28" s="42" t="s">
        <v>15</v>
      </c>
      <c r="H28" s="42" t="s">
        <v>15</v>
      </c>
      <c r="I28" s="42">
        <v>7599</v>
      </c>
      <c r="J28" s="42" t="s">
        <v>47</v>
      </c>
      <c r="M28" s="10" t="s">
        <v>86</v>
      </c>
      <c r="N28" s="42" t="str">
        <f aca="true" t="shared" si="5" ref="N28:N42">+CONCATENATE($V28)</f>
        <v>AL45</v>
      </c>
      <c r="O28" s="43" t="str">
        <f aca="true" t="shared" si="6" ref="O28:O38">+CONCATENATE($V28,"_A")</f>
        <v>AL45_A</v>
      </c>
      <c r="P28" s="39"/>
      <c r="Q28" s="42" t="str">
        <f t="shared" si="2"/>
        <v>L_AL45_E</v>
      </c>
      <c r="R28" s="42" t="str">
        <f aca="true" t="shared" si="7" ref="R28:R42">+CONCATENATE("L_",$V28,"_A")</f>
        <v>L_AL45_A</v>
      </c>
      <c r="S28" s="43" t="str">
        <f aca="true" t="shared" si="8" ref="S28:S42">+CONCATENATE("L_",$V28,"_M")</f>
        <v>L_AL45_M</v>
      </c>
      <c r="T28" s="39"/>
      <c r="V28" s="2" t="s">
        <v>90</v>
      </c>
    </row>
    <row r="29" spans="2:22" ht="31.5" customHeight="1">
      <c r="B29" s="44" t="s">
        <v>91</v>
      </c>
      <c r="C29" s="42" t="s">
        <v>92</v>
      </c>
      <c r="D29" s="41" t="s">
        <v>93</v>
      </c>
      <c r="E29" s="42">
        <v>7567</v>
      </c>
      <c r="F29" s="42" t="s">
        <v>94</v>
      </c>
      <c r="G29" s="42" t="s">
        <v>15</v>
      </c>
      <c r="H29" s="42" t="s">
        <v>15</v>
      </c>
      <c r="I29" s="42">
        <v>7599</v>
      </c>
      <c r="J29" s="42" t="s">
        <v>53</v>
      </c>
      <c r="K29" s="6"/>
      <c r="L29" s="6"/>
      <c r="M29" s="44" t="s">
        <v>91</v>
      </c>
      <c r="N29" s="42" t="str">
        <f t="shared" si="5"/>
        <v>AL50</v>
      </c>
      <c r="O29" s="43" t="str">
        <f t="shared" si="6"/>
        <v>AL50_A</v>
      </c>
      <c r="P29" s="39"/>
      <c r="Q29" s="42" t="str">
        <f t="shared" si="2"/>
        <v>L_AL50_E</v>
      </c>
      <c r="R29" s="42" t="str">
        <f t="shared" si="7"/>
        <v>L_AL50_A</v>
      </c>
      <c r="S29" s="43" t="str">
        <f t="shared" si="8"/>
        <v>L_AL50_M</v>
      </c>
      <c r="T29" s="39"/>
      <c r="V29" s="2" t="s">
        <v>95</v>
      </c>
    </row>
    <row r="30" spans="2:22" ht="31.5" customHeight="1">
      <c r="B30" s="44" t="s">
        <v>96</v>
      </c>
      <c r="C30" s="42" t="s">
        <v>97</v>
      </c>
      <c r="D30" s="41" t="s">
        <v>98</v>
      </c>
      <c r="E30" s="42">
        <v>7567</v>
      </c>
      <c r="F30" s="42" t="s">
        <v>94</v>
      </c>
      <c r="G30" s="42" t="s">
        <v>15</v>
      </c>
      <c r="H30" s="42" t="s">
        <v>15</v>
      </c>
      <c r="I30" s="42">
        <v>7599</v>
      </c>
      <c r="J30" s="42" t="s">
        <v>53</v>
      </c>
      <c r="M30" s="44" t="s">
        <v>96</v>
      </c>
      <c r="N30" s="42" t="str">
        <f t="shared" si="5"/>
        <v>AL51</v>
      </c>
      <c r="O30" s="43" t="str">
        <f t="shared" si="6"/>
        <v>AL51_A</v>
      </c>
      <c r="P30" s="39"/>
      <c r="Q30" s="42" t="str">
        <f t="shared" si="2"/>
        <v>L_AL51_E</v>
      </c>
      <c r="R30" s="42" t="str">
        <f t="shared" si="7"/>
        <v>L_AL51_A</v>
      </c>
      <c r="S30" s="43" t="str">
        <f t="shared" si="8"/>
        <v>L_AL51_M</v>
      </c>
      <c r="T30" s="39"/>
      <c r="V30" s="2" t="s">
        <v>99</v>
      </c>
    </row>
    <row r="31" spans="2:22" ht="15">
      <c r="B31" s="10" t="s">
        <v>100</v>
      </c>
      <c r="C31" s="41" t="s">
        <v>101</v>
      </c>
      <c r="D31" s="41" t="s">
        <v>102</v>
      </c>
      <c r="E31" s="42">
        <v>753</v>
      </c>
      <c r="F31" s="42" t="s">
        <v>103</v>
      </c>
      <c r="G31" s="42" t="s">
        <v>15</v>
      </c>
      <c r="H31" s="42" t="s">
        <v>15</v>
      </c>
      <c r="I31" s="42">
        <v>7599</v>
      </c>
      <c r="J31" s="42" t="s">
        <v>47</v>
      </c>
      <c r="M31" s="10" t="s">
        <v>100</v>
      </c>
      <c r="N31" s="42" t="str">
        <f t="shared" si="5"/>
        <v>AUD4</v>
      </c>
      <c r="O31" s="43" t="str">
        <f t="shared" si="6"/>
        <v>AUD4_A</v>
      </c>
      <c r="P31" s="39"/>
      <c r="Q31" s="42" t="str">
        <f>+CONCATENATE("L_",$V31,"_E")</f>
        <v>L_AUD4_E</v>
      </c>
      <c r="R31" s="42" t="str">
        <f t="shared" si="7"/>
        <v>L_AUD4_A</v>
      </c>
      <c r="S31" s="43" t="str">
        <f t="shared" si="8"/>
        <v>L_AUD4_M</v>
      </c>
      <c r="T31" s="39"/>
      <c r="V31" s="2" t="s">
        <v>104</v>
      </c>
    </row>
    <row r="32" spans="2:22" ht="15">
      <c r="B32" s="10" t="s">
        <v>105</v>
      </c>
      <c r="C32" s="41">
        <v>75320</v>
      </c>
      <c r="D32" s="41" t="s">
        <v>106</v>
      </c>
      <c r="E32" s="42">
        <v>753</v>
      </c>
      <c r="F32" s="42" t="s">
        <v>107</v>
      </c>
      <c r="G32" s="42" t="s">
        <v>15</v>
      </c>
      <c r="H32" s="42" t="s">
        <v>15</v>
      </c>
      <c r="I32" s="42">
        <v>7599</v>
      </c>
      <c r="J32" s="42" t="s">
        <v>47</v>
      </c>
      <c r="M32" s="10" t="s">
        <v>105</v>
      </c>
      <c r="N32" s="42" t="str">
        <f t="shared" si="5"/>
        <v>AL55</v>
      </c>
      <c r="O32" s="43" t="str">
        <f t="shared" si="6"/>
        <v>AL55_A</v>
      </c>
      <c r="P32" s="39"/>
      <c r="Q32" s="42" t="str">
        <f>+CONCATENATE("L_",$V32,"_E")</f>
        <v>L_AL55_E</v>
      </c>
      <c r="R32" s="42" t="str">
        <f t="shared" si="7"/>
        <v>L_AL55_A</v>
      </c>
      <c r="S32" s="43" t="str">
        <f t="shared" si="8"/>
        <v>L_AL55_M</v>
      </c>
      <c r="T32" s="39"/>
      <c r="V32" s="2" t="s">
        <v>108</v>
      </c>
    </row>
    <row r="33" spans="2:22" ht="15">
      <c r="B33" s="10" t="s">
        <v>109</v>
      </c>
      <c r="C33" s="41" t="s">
        <v>110</v>
      </c>
      <c r="D33" s="41" t="s">
        <v>111</v>
      </c>
      <c r="E33" s="42">
        <v>752</v>
      </c>
      <c r="F33" s="42" t="s">
        <v>112</v>
      </c>
      <c r="G33" s="42" t="s">
        <v>15</v>
      </c>
      <c r="H33" s="42" t="s">
        <v>15</v>
      </c>
      <c r="I33" s="47">
        <v>7599</v>
      </c>
      <c r="J33" s="42" t="s">
        <v>47</v>
      </c>
      <c r="M33" s="10" t="s">
        <v>109</v>
      </c>
      <c r="N33" s="42" t="str">
        <f t="shared" si="5"/>
        <v>AL59</v>
      </c>
      <c r="O33" s="43" t="str">
        <f t="shared" si="6"/>
        <v>AL59_A</v>
      </c>
      <c r="P33" s="39"/>
      <c r="Q33" s="42" t="str">
        <f>+CONCATENATE("L_",$V33,"_E")</f>
        <v>L_AL59_E</v>
      </c>
      <c r="R33" s="42" t="str">
        <f t="shared" si="7"/>
        <v>L_AL59_A</v>
      </c>
      <c r="S33" s="43" t="str">
        <f t="shared" si="8"/>
        <v>L_AL59_M</v>
      </c>
      <c r="T33" s="39"/>
      <c r="V33" s="2" t="s">
        <v>113</v>
      </c>
    </row>
    <row r="34" spans="2:22" ht="15">
      <c r="B34" s="10" t="s">
        <v>114</v>
      </c>
      <c r="C34" s="41" t="s">
        <v>115</v>
      </c>
      <c r="D34" s="41" t="s">
        <v>116</v>
      </c>
      <c r="E34" s="42" t="s">
        <v>117</v>
      </c>
      <c r="F34" s="42" t="s">
        <v>118</v>
      </c>
      <c r="G34" s="42" t="s">
        <v>15</v>
      </c>
      <c r="H34" s="42" t="s">
        <v>15</v>
      </c>
      <c r="I34" s="42">
        <v>7599</v>
      </c>
      <c r="J34" s="42" t="s">
        <v>47</v>
      </c>
      <c r="M34" s="10" t="s">
        <v>114</v>
      </c>
      <c r="N34" s="42" t="str">
        <f t="shared" si="5"/>
        <v>AL62</v>
      </c>
      <c r="O34" s="43" t="str">
        <f t="shared" si="6"/>
        <v>AL62_A</v>
      </c>
      <c r="P34" s="39"/>
      <c r="Q34" s="42" t="str">
        <f>+CONCATENATE("L_",$V34,"_E")</f>
        <v>L_AL62_E</v>
      </c>
      <c r="R34" s="42" t="str">
        <f t="shared" si="7"/>
        <v>L_AL62_A</v>
      </c>
      <c r="S34" s="43" t="str">
        <f t="shared" si="8"/>
        <v>L_AL62_M</v>
      </c>
      <c r="T34" s="39"/>
      <c r="V34" s="2" t="s">
        <v>119</v>
      </c>
    </row>
    <row r="35" spans="2:22" ht="105">
      <c r="B35" s="10" t="s">
        <v>120</v>
      </c>
      <c r="C35" s="41">
        <v>75450</v>
      </c>
      <c r="D35" s="41" t="s">
        <v>121</v>
      </c>
      <c r="E35" s="42" t="s">
        <v>122</v>
      </c>
      <c r="F35" s="42" t="s">
        <v>123</v>
      </c>
      <c r="G35" s="42" t="s">
        <v>124</v>
      </c>
      <c r="H35" s="42" t="s">
        <v>125</v>
      </c>
      <c r="I35" s="42">
        <v>7599</v>
      </c>
      <c r="J35" s="42" t="s">
        <v>47</v>
      </c>
      <c r="M35" s="10" t="s">
        <v>120</v>
      </c>
      <c r="N35" s="42" t="str">
        <f t="shared" si="5"/>
        <v>AL66</v>
      </c>
      <c r="O35" s="43" t="str">
        <f t="shared" si="6"/>
        <v>AL66_A</v>
      </c>
      <c r="P35" s="39"/>
      <c r="Q35" s="42" t="str">
        <f t="shared" si="2"/>
        <v>L_AL66_E</v>
      </c>
      <c r="R35" s="42" t="str">
        <f t="shared" si="7"/>
        <v>L_AL66_A</v>
      </c>
      <c r="S35" s="43" t="str">
        <f t="shared" si="8"/>
        <v>L_AL66_M</v>
      </c>
      <c r="T35" s="39"/>
      <c r="V35" s="2" t="s">
        <v>126</v>
      </c>
    </row>
    <row r="36" spans="2:22" ht="15">
      <c r="B36" s="10" t="s">
        <v>127</v>
      </c>
      <c r="C36" s="41">
        <v>7550</v>
      </c>
      <c r="D36" s="41" t="s">
        <v>128</v>
      </c>
      <c r="E36" s="42" t="s">
        <v>117</v>
      </c>
      <c r="F36" s="42" t="s">
        <v>118</v>
      </c>
      <c r="G36" s="42" t="s">
        <v>15</v>
      </c>
      <c r="H36" s="42" t="s">
        <v>15</v>
      </c>
      <c r="I36" s="42">
        <v>7599</v>
      </c>
      <c r="J36" s="42" t="s">
        <v>47</v>
      </c>
      <c r="M36" s="10" t="s">
        <v>129</v>
      </c>
      <c r="N36" s="42" t="str">
        <f>+CONCATENATE($V36)</f>
        <v>AL68</v>
      </c>
      <c r="O36" s="43" t="str">
        <f>+CONCATENATE($V36,"_A")</f>
        <v>AL68_A</v>
      </c>
      <c r="P36" s="39"/>
      <c r="Q36" s="42" t="str">
        <f>+CONCATENATE("L_",$V36,"_E")</f>
        <v>L_AL68_E</v>
      </c>
      <c r="R36" s="42" t="str">
        <f>+CONCATENATE("L_",$V36,"_A")</f>
        <v>L_AL68_A</v>
      </c>
      <c r="S36" s="43" t="str">
        <f>+CONCATENATE("L_",$V36,"_M")</f>
        <v>L_AL68_M</v>
      </c>
      <c r="T36" s="39"/>
      <c r="V36" s="2" t="s">
        <v>130</v>
      </c>
    </row>
    <row r="37" spans="2:22" ht="30">
      <c r="B37" s="10" t="s">
        <v>131</v>
      </c>
      <c r="C37" s="41">
        <v>7580</v>
      </c>
      <c r="D37" s="41" t="s">
        <v>132</v>
      </c>
      <c r="E37" s="42">
        <v>758</v>
      </c>
      <c r="F37" s="42" t="s">
        <v>133</v>
      </c>
      <c r="G37" s="42" t="s">
        <v>15</v>
      </c>
      <c r="H37" s="42" t="s">
        <v>15</v>
      </c>
      <c r="I37" s="42">
        <v>7599</v>
      </c>
      <c r="J37" s="42" t="s">
        <v>47</v>
      </c>
      <c r="M37" s="10" t="s">
        <v>131</v>
      </c>
      <c r="N37" s="42" t="str">
        <f>+CONCATENATE($V37)</f>
        <v>AL89</v>
      </c>
      <c r="O37" s="43" t="str">
        <f>+CONCATENATE($V37,"_A")</f>
        <v>AL89_A</v>
      </c>
      <c r="P37" s="39"/>
      <c r="Q37" s="42" t="str">
        <f>+CONCATENATE("L_",$V37,"_E")</f>
        <v>L_AL89_E</v>
      </c>
      <c r="R37" s="42" t="str">
        <f>+CONCATENATE("L_",$V37,"_A")</f>
        <v>L_AL89_A</v>
      </c>
      <c r="S37" s="43" t="str">
        <f>+CONCATENATE("L_",$V37,"_M")</f>
        <v>L_AL89_M</v>
      </c>
      <c r="T37" s="39"/>
      <c r="V37" s="2" t="s">
        <v>134</v>
      </c>
    </row>
    <row r="38" spans="2:20" ht="15" customHeight="1" hidden="1">
      <c r="B38" s="48" t="s">
        <v>135</v>
      </c>
      <c r="C38" s="36"/>
      <c r="D38" s="36"/>
      <c r="E38" s="37"/>
      <c r="F38" s="37"/>
      <c r="G38" s="37"/>
      <c r="H38" s="37"/>
      <c r="I38" s="37"/>
      <c r="J38" s="38"/>
      <c r="M38" s="48" t="s">
        <v>135</v>
      </c>
      <c r="N38" s="42">
        <f t="shared" si="5"/>
      </c>
      <c r="O38" s="43" t="str">
        <f t="shared" si="6"/>
        <v>_A</v>
      </c>
      <c r="P38" s="39"/>
      <c r="Q38" s="42" t="str">
        <f t="shared" si="2"/>
        <v>L__E</v>
      </c>
      <c r="R38" s="42" t="str">
        <f t="shared" si="7"/>
        <v>L__A</v>
      </c>
      <c r="S38" s="43" t="str">
        <f t="shared" si="8"/>
        <v>L__M</v>
      </c>
      <c r="T38" s="39"/>
    </row>
    <row r="39" spans="2:20" ht="15" customHeight="1" hidden="1">
      <c r="B39" s="48" t="s">
        <v>136</v>
      </c>
      <c r="C39" s="36"/>
      <c r="D39" s="36"/>
      <c r="E39" s="37"/>
      <c r="F39" s="37"/>
      <c r="G39" s="37"/>
      <c r="H39" s="37"/>
      <c r="I39" s="37"/>
      <c r="J39" s="38"/>
      <c r="M39" s="48" t="s">
        <v>136</v>
      </c>
      <c r="N39" s="42">
        <f t="shared" si="5"/>
      </c>
      <c r="O39" s="43" t="str">
        <f>+CONCATENATE(V39,"_A")</f>
        <v>_A</v>
      </c>
      <c r="P39" s="39"/>
      <c r="Q39" s="42" t="str">
        <f t="shared" si="2"/>
        <v>L__E</v>
      </c>
      <c r="R39" s="42" t="str">
        <f t="shared" si="7"/>
        <v>L__A</v>
      </c>
      <c r="S39" s="43" t="str">
        <f t="shared" si="8"/>
        <v>L__M</v>
      </c>
      <c r="T39" s="39"/>
    </row>
    <row r="40" spans="2:20" ht="15" customHeight="1" hidden="1">
      <c r="B40" s="48" t="s">
        <v>137</v>
      </c>
      <c r="C40" s="36"/>
      <c r="D40" s="36"/>
      <c r="E40" s="37"/>
      <c r="F40" s="37"/>
      <c r="G40" s="37"/>
      <c r="H40" s="37"/>
      <c r="I40" s="37"/>
      <c r="J40" s="38"/>
      <c r="M40" s="48" t="s">
        <v>137</v>
      </c>
      <c r="N40" s="42">
        <f t="shared" si="5"/>
      </c>
      <c r="O40" s="43" t="str">
        <f>+CONCATENATE(V40,"_A")</f>
        <v>_A</v>
      </c>
      <c r="P40" s="39"/>
      <c r="Q40" s="42" t="str">
        <f t="shared" si="2"/>
        <v>L__E</v>
      </c>
      <c r="R40" s="42" t="str">
        <f t="shared" si="7"/>
        <v>L__A</v>
      </c>
      <c r="S40" s="43" t="str">
        <f t="shared" si="8"/>
        <v>L__M</v>
      </c>
      <c r="T40" s="39"/>
    </row>
    <row r="41" spans="2:20" ht="15" customHeight="1" hidden="1">
      <c r="B41" s="10" t="s">
        <v>138</v>
      </c>
      <c r="C41" s="41"/>
      <c r="D41" s="41"/>
      <c r="E41" s="42"/>
      <c r="F41" s="42"/>
      <c r="G41" s="42"/>
      <c r="H41" s="42"/>
      <c r="I41" s="42"/>
      <c r="J41" s="42"/>
      <c r="M41" s="10" t="s">
        <v>138</v>
      </c>
      <c r="N41" s="42">
        <f t="shared" si="5"/>
      </c>
      <c r="O41" s="43" t="str">
        <f>+CONCATENATE(V41,"_A")</f>
        <v>_A</v>
      </c>
      <c r="P41" s="39"/>
      <c r="Q41" s="42" t="str">
        <f t="shared" si="2"/>
        <v>L__E</v>
      </c>
      <c r="R41" s="42" t="str">
        <f t="shared" si="7"/>
        <v>L__A</v>
      </c>
      <c r="S41" s="43" t="str">
        <f t="shared" si="8"/>
        <v>L__M</v>
      </c>
      <c r="T41" s="39"/>
    </row>
    <row r="42" spans="2:20" ht="15" customHeight="1" hidden="1">
      <c r="B42" s="48" t="s">
        <v>139</v>
      </c>
      <c r="C42" s="36"/>
      <c r="D42" s="36"/>
      <c r="E42" s="37"/>
      <c r="F42" s="37"/>
      <c r="G42" s="37"/>
      <c r="H42" s="37"/>
      <c r="I42" s="37"/>
      <c r="J42" s="38"/>
      <c r="M42" s="48" t="s">
        <v>139</v>
      </c>
      <c r="N42" s="42">
        <f t="shared" si="5"/>
      </c>
      <c r="O42" s="43" t="str">
        <f>+CONCATENATE(V42,"_A")</f>
        <v>_A</v>
      </c>
      <c r="P42" s="39"/>
      <c r="Q42" s="42" t="str">
        <f t="shared" si="2"/>
        <v>L__E</v>
      </c>
      <c r="R42" s="42" t="str">
        <f t="shared" si="7"/>
        <v>L__A</v>
      </c>
      <c r="S42" s="43" t="str">
        <f t="shared" si="8"/>
        <v>L__M</v>
      </c>
      <c r="T42" s="39"/>
    </row>
    <row r="43" spans="2:22" ht="15">
      <c r="B43" s="49" t="s">
        <v>140</v>
      </c>
      <c r="M43" s="49"/>
      <c r="N43" s="3"/>
      <c r="O43" s="4"/>
      <c r="P43" s="40"/>
      <c r="Q43" s="40"/>
      <c r="R43" s="4"/>
      <c r="S43" s="4"/>
      <c r="T43" s="4"/>
      <c r="U43" s="4"/>
      <c r="V43" s="4"/>
    </row>
    <row r="44" spans="2:22" ht="15">
      <c r="B44" s="50" t="s">
        <v>141</v>
      </c>
      <c r="M44" s="50"/>
      <c r="N44" s="5" t="s">
        <v>4</v>
      </c>
      <c r="O44" s="5"/>
      <c r="P44" s="5" t="s">
        <v>5</v>
      </c>
      <c r="Q44" s="4"/>
      <c r="R44" s="4"/>
      <c r="S44" s="4"/>
      <c r="T44" s="4"/>
      <c r="U44" s="4"/>
      <c r="V44" s="4"/>
    </row>
    <row r="45" spans="2:22" ht="15">
      <c r="B45" s="50"/>
      <c r="M45" s="50"/>
      <c r="N45" s="5"/>
      <c r="O45" s="5"/>
      <c r="P45" s="5"/>
      <c r="Q45" s="4"/>
      <c r="R45" s="4"/>
      <c r="S45" s="4"/>
      <c r="T45" s="4"/>
      <c r="U45" s="4"/>
      <c r="V45" s="4"/>
    </row>
    <row r="46" spans="2:22" ht="15">
      <c r="B46" s="5" t="s">
        <v>142</v>
      </c>
      <c r="M46" s="2" t="s">
        <v>142</v>
      </c>
      <c r="N46" s="6"/>
      <c r="O46" s="6"/>
      <c r="P46" s="4"/>
      <c r="Q46" s="4"/>
      <c r="R46" s="4"/>
      <c r="S46" s="4"/>
      <c r="T46" s="4"/>
      <c r="U46" s="4"/>
      <c r="V46" s="4"/>
    </row>
    <row r="47" spans="2:22" ht="15" customHeight="1">
      <c r="B47" s="51"/>
      <c r="C47" s="187" t="s">
        <v>143</v>
      </c>
      <c r="D47" s="187" t="s">
        <v>144</v>
      </c>
      <c r="E47" s="187" t="s">
        <v>22</v>
      </c>
      <c r="F47" s="192" t="s">
        <v>23</v>
      </c>
      <c r="G47" s="52"/>
      <c r="H47" s="52"/>
      <c r="I47" s="52"/>
      <c r="J47" s="52"/>
      <c r="M47" s="51"/>
      <c r="N47" s="193" t="s">
        <v>145</v>
      </c>
      <c r="O47" s="189" t="s">
        <v>146</v>
      </c>
      <c r="P47" s="195" t="s">
        <v>145</v>
      </c>
      <c r="Q47" s="53"/>
      <c r="R47" s="54"/>
      <c r="S47" s="4"/>
      <c r="T47" s="4"/>
      <c r="U47" s="4"/>
      <c r="V47" s="4"/>
    </row>
    <row r="48" spans="2:22" ht="15" customHeight="1">
      <c r="B48" s="55"/>
      <c r="C48" s="191"/>
      <c r="D48" s="191"/>
      <c r="E48" s="188"/>
      <c r="F48" s="192"/>
      <c r="G48" s="52"/>
      <c r="H48" s="52"/>
      <c r="I48" s="52"/>
      <c r="J48" s="52"/>
      <c r="M48" s="55"/>
      <c r="N48" s="194"/>
      <c r="O48" s="190"/>
      <c r="P48" s="196"/>
      <c r="Q48" s="53"/>
      <c r="R48" s="54"/>
      <c r="S48" s="4"/>
      <c r="T48" s="4"/>
      <c r="U48" s="4"/>
      <c r="V48" s="4"/>
    </row>
    <row r="49" spans="2:22" ht="15" customHeight="1">
      <c r="B49" s="56" t="s">
        <v>11</v>
      </c>
      <c r="C49" s="17">
        <v>4</v>
      </c>
      <c r="D49" s="17">
        <v>4</v>
      </c>
      <c r="E49" s="53">
        <v>4</v>
      </c>
      <c r="F49" s="41">
        <v>4</v>
      </c>
      <c r="G49" s="52"/>
      <c r="H49" s="52"/>
      <c r="I49" s="52"/>
      <c r="J49" s="52"/>
      <c r="M49" s="55"/>
      <c r="N49" s="57"/>
      <c r="O49" s="58"/>
      <c r="P49" s="39"/>
      <c r="Q49" s="53"/>
      <c r="R49" s="54"/>
      <c r="S49" s="4"/>
      <c r="T49" s="4"/>
      <c r="U49" s="4"/>
      <c r="V49" s="4"/>
    </row>
    <row r="50" spans="2:22" ht="60" customHeight="1">
      <c r="B50" s="10" t="s">
        <v>147</v>
      </c>
      <c r="C50" s="42" t="s">
        <v>148</v>
      </c>
      <c r="D50" s="41" t="s">
        <v>149</v>
      </c>
      <c r="E50" s="42" t="s">
        <v>150</v>
      </c>
      <c r="F50" s="42" t="s">
        <v>151</v>
      </c>
      <c r="G50" s="59"/>
      <c r="H50" s="59"/>
      <c r="I50" s="59"/>
      <c r="J50" s="40"/>
      <c r="M50" s="51" t="s">
        <v>147</v>
      </c>
      <c r="N50" s="24" t="s">
        <v>152</v>
      </c>
      <c r="O50" s="60" t="s">
        <v>153</v>
      </c>
      <c r="P50" s="7" t="s">
        <v>154</v>
      </c>
      <c r="Q50" s="61"/>
      <c r="R50" s="40"/>
      <c r="S50" s="4"/>
      <c r="T50" s="4"/>
      <c r="U50" s="4"/>
      <c r="V50" s="4"/>
    </row>
    <row r="51" spans="2:22" ht="60" customHeight="1">
      <c r="B51" s="10" t="s">
        <v>155</v>
      </c>
      <c r="C51" s="41" t="s">
        <v>156</v>
      </c>
      <c r="D51" s="41" t="s">
        <v>157</v>
      </c>
      <c r="E51" s="42" t="s">
        <v>158</v>
      </c>
      <c r="F51" s="42" t="s">
        <v>159</v>
      </c>
      <c r="G51" s="54"/>
      <c r="H51" s="52"/>
      <c r="I51" s="54"/>
      <c r="J51" s="40"/>
      <c r="M51" s="55" t="s">
        <v>155</v>
      </c>
      <c r="N51" s="62" t="str">
        <f>+CONCATENATE("UN_",$S51)</f>
        <v>UN_NS</v>
      </c>
      <c r="O51" s="52" t="str">
        <f>+CONCATENATE("AP_",$S51)</f>
        <v>AP_NS</v>
      </c>
      <c r="P51" s="63" t="str">
        <f>+CONCATENATE("L_UN_",$S51)</f>
        <v>L_UN_NS</v>
      </c>
      <c r="Q51" s="53"/>
      <c r="R51" s="40"/>
      <c r="S51" s="4" t="s">
        <v>160</v>
      </c>
      <c r="T51" s="4"/>
      <c r="U51" s="4"/>
      <c r="V51" s="4"/>
    </row>
    <row r="52" spans="2:22" ht="45">
      <c r="B52" s="10" t="s">
        <v>161</v>
      </c>
      <c r="C52" s="41">
        <v>7439</v>
      </c>
      <c r="D52" s="41" t="s">
        <v>162</v>
      </c>
      <c r="E52" s="42" t="s">
        <v>163</v>
      </c>
      <c r="F52" s="42" t="s">
        <v>164</v>
      </c>
      <c r="G52" s="54"/>
      <c r="H52" s="52"/>
      <c r="I52" s="54"/>
      <c r="J52" s="40"/>
      <c r="M52" s="55" t="s">
        <v>161</v>
      </c>
      <c r="N52" s="62" t="str">
        <f aca="true" t="shared" si="9" ref="N52:N61">+CONCATENATE("UN_",$S52)</f>
        <v>UN_EYE</v>
      </c>
      <c r="O52" s="52" t="str">
        <f aca="true" t="shared" si="10" ref="O52:O61">+CONCATENATE("AP_",$S52)</f>
        <v>AP_EYE</v>
      </c>
      <c r="P52" s="63" t="str">
        <f aca="true" t="shared" si="11" ref="P52:P61">+CONCATENATE("L_UN_",$S52)</f>
        <v>L_UN_EYE</v>
      </c>
      <c r="Q52" s="53"/>
      <c r="R52" s="40"/>
      <c r="S52" s="4" t="s">
        <v>165</v>
      </c>
      <c r="T52" s="4"/>
      <c r="U52" s="4"/>
      <c r="V52" s="4"/>
    </row>
    <row r="53" spans="2:22" ht="45">
      <c r="B53" s="10" t="s">
        <v>166</v>
      </c>
      <c r="C53" s="41">
        <v>7443</v>
      </c>
      <c r="D53" s="41" t="s">
        <v>167</v>
      </c>
      <c r="E53" s="42" t="s">
        <v>168</v>
      </c>
      <c r="F53" s="42" t="s">
        <v>169</v>
      </c>
      <c r="G53" s="54"/>
      <c r="H53" s="52"/>
      <c r="I53" s="54"/>
      <c r="J53" s="40"/>
      <c r="M53" s="55" t="s">
        <v>166</v>
      </c>
      <c r="N53" s="62" t="str">
        <f t="shared" si="9"/>
        <v>UN_EAR</v>
      </c>
      <c r="O53" s="52" t="str">
        <f t="shared" si="10"/>
        <v>AP_EAR</v>
      </c>
      <c r="P53" s="63" t="str">
        <f t="shared" si="11"/>
        <v>L_UN_EAR</v>
      </c>
      <c r="Q53" s="53"/>
      <c r="R53" s="40"/>
      <c r="S53" s="4" t="s">
        <v>170</v>
      </c>
      <c r="T53" s="4"/>
      <c r="U53" s="4"/>
      <c r="V53" s="4"/>
    </row>
    <row r="54" spans="2:22" ht="30" customHeight="1">
      <c r="B54" s="10" t="s">
        <v>171</v>
      </c>
      <c r="C54" s="42">
        <v>7449</v>
      </c>
      <c r="D54" s="41" t="s">
        <v>172</v>
      </c>
      <c r="E54" s="42" t="s">
        <v>173</v>
      </c>
      <c r="F54" s="42" t="s">
        <v>174</v>
      </c>
      <c r="G54" s="54"/>
      <c r="H54" s="52"/>
      <c r="I54" s="54"/>
      <c r="J54" s="40"/>
      <c r="M54" s="55" t="s">
        <v>171</v>
      </c>
      <c r="N54" s="62" t="str">
        <f t="shared" si="9"/>
        <v>UN_FACE</v>
      </c>
      <c r="O54" s="52" t="str">
        <f t="shared" si="10"/>
        <v>AP_FACE</v>
      </c>
      <c r="P54" s="63" t="str">
        <f t="shared" si="11"/>
        <v>L_UN_FACE</v>
      </c>
      <c r="Q54" s="53"/>
      <c r="R54" s="40"/>
      <c r="S54" s="4" t="s">
        <v>175</v>
      </c>
      <c r="T54" s="4"/>
      <c r="U54" s="4"/>
      <c r="V54" s="4"/>
    </row>
    <row r="55" spans="2:22" ht="60">
      <c r="B55" s="10" t="s">
        <v>176</v>
      </c>
      <c r="C55" s="41" t="s">
        <v>177</v>
      </c>
      <c r="D55" s="41" t="s">
        <v>178</v>
      </c>
      <c r="E55" s="42" t="s">
        <v>179</v>
      </c>
      <c r="F55" s="42" t="s">
        <v>180</v>
      </c>
      <c r="G55" s="54"/>
      <c r="H55" s="52"/>
      <c r="I55" s="54"/>
      <c r="J55" s="40"/>
      <c r="M55" s="55" t="s">
        <v>176</v>
      </c>
      <c r="N55" s="62" t="str">
        <f t="shared" si="9"/>
        <v>UN_HEART</v>
      </c>
      <c r="O55" s="52" t="str">
        <f t="shared" si="10"/>
        <v>AP_HEART</v>
      </c>
      <c r="P55" s="63" t="str">
        <f t="shared" si="11"/>
        <v>L_UN_HEART</v>
      </c>
      <c r="Q55" s="53"/>
      <c r="R55" s="40"/>
      <c r="S55" s="4" t="s">
        <v>181</v>
      </c>
      <c r="T55" s="4"/>
      <c r="U55" s="4"/>
      <c r="V55" s="4"/>
    </row>
    <row r="56" spans="2:22" ht="30" customHeight="1">
      <c r="B56" s="10" t="s">
        <v>182</v>
      </c>
      <c r="C56" s="41">
        <v>7479</v>
      </c>
      <c r="D56" s="41" t="s">
        <v>183</v>
      </c>
      <c r="E56" s="42" t="s">
        <v>184</v>
      </c>
      <c r="F56" s="42" t="s">
        <v>185</v>
      </c>
      <c r="G56" s="54"/>
      <c r="H56" s="52"/>
      <c r="I56" s="54"/>
      <c r="J56" s="40"/>
      <c r="M56" s="55" t="s">
        <v>182</v>
      </c>
      <c r="N56" s="62" t="str">
        <f t="shared" si="9"/>
        <v>UN_CIRCUL</v>
      </c>
      <c r="O56" s="52" t="str">
        <f t="shared" si="10"/>
        <v>AP_CIRCUL</v>
      </c>
      <c r="P56" s="63" t="str">
        <f t="shared" si="11"/>
        <v>L_UN_CIRCUL</v>
      </c>
      <c r="Q56" s="53"/>
      <c r="R56" s="40"/>
      <c r="S56" s="4" t="s">
        <v>186</v>
      </c>
      <c r="T56" s="4"/>
      <c r="U56" s="4"/>
      <c r="V56" s="4"/>
    </row>
    <row r="57" spans="2:22" ht="45" customHeight="1">
      <c r="B57" s="10" t="s">
        <v>187</v>
      </c>
      <c r="C57" s="41">
        <v>7519</v>
      </c>
      <c r="D57" s="41" t="s">
        <v>188</v>
      </c>
      <c r="E57" s="42" t="s">
        <v>189</v>
      </c>
      <c r="F57" s="42" t="s">
        <v>190</v>
      </c>
      <c r="G57" s="54"/>
      <c r="H57" s="52"/>
      <c r="I57" s="54"/>
      <c r="J57" s="40"/>
      <c r="M57" s="55" t="s">
        <v>187</v>
      </c>
      <c r="N57" s="62" t="str">
        <f t="shared" si="9"/>
        <v>UN_DIGEST</v>
      </c>
      <c r="O57" s="52" t="str">
        <f t="shared" si="10"/>
        <v>AP_DIGEST</v>
      </c>
      <c r="P57" s="63" t="str">
        <f t="shared" si="11"/>
        <v>L_UN_DIGEST</v>
      </c>
      <c r="Q57" s="53"/>
      <c r="R57" s="40"/>
      <c r="S57" s="4" t="s">
        <v>191</v>
      </c>
      <c r="T57" s="4"/>
      <c r="U57" s="4"/>
      <c r="V57" s="4"/>
    </row>
    <row r="58" spans="2:22" ht="45" customHeight="1">
      <c r="B58" s="10" t="s">
        <v>192</v>
      </c>
      <c r="C58" s="42">
        <v>7529</v>
      </c>
      <c r="D58" s="41" t="s">
        <v>193</v>
      </c>
      <c r="E58" s="42" t="s">
        <v>194</v>
      </c>
      <c r="F58" s="42" t="s">
        <v>195</v>
      </c>
      <c r="G58" s="54"/>
      <c r="H58" s="52"/>
      <c r="I58" s="54"/>
      <c r="J58" s="40"/>
      <c r="M58" s="55" t="s">
        <v>192</v>
      </c>
      <c r="N58" s="62" t="str">
        <f t="shared" si="9"/>
        <v>UN_GENITAL</v>
      </c>
      <c r="O58" s="52" t="str">
        <f t="shared" si="10"/>
        <v>AP_GENITAL</v>
      </c>
      <c r="P58" s="63" t="str">
        <f t="shared" si="11"/>
        <v>L_UN_GENITAL</v>
      </c>
      <c r="Q58" s="53"/>
      <c r="R58" s="40"/>
      <c r="S58" s="4" t="s">
        <v>196</v>
      </c>
      <c r="T58" s="4"/>
      <c r="U58" s="4"/>
      <c r="V58" s="4"/>
    </row>
    <row r="59" spans="2:22" ht="45">
      <c r="B59" s="10" t="s">
        <v>197</v>
      </c>
      <c r="C59" s="41" t="s">
        <v>198</v>
      </c>
      <c r="D59" s="41" t="s">
        <v>199</v>
      </c>
      <c r="E59" s="42" t="s">
        <v>200</v>
      </c>
      <c r="F59" s="42" t="s">
        <v>201</v>
      </c>
      <c r="G59" s="54"/>
      <c r="H59" s="52"/>
      <c r="I59" s="54"/>
      <c r="J59" s="40"/>
      <c r="M59" s="55" t="s">
        <v>197</v>
      </c>
      <c r="N59" s="62" t="str">
        <f t="shared" si="9"/>
        <v>UN_URIN</v>
      </c>
      <c r="O59" s="52" t="str">
        <f t="shared" si="10"/>
        <v>AP_URIN</v>
      </c>
      <c r="P59" s="63" t="str">
        <f t="shared" si="11"/>
        <v>L_UN_URIN</v>
      </c>
      <c r="Q59" s="53"/>
      <c r="R59" s="40"/>
      <c r="S59" s="4" t="s">
        <v>202</v>
      </c>
      <c r="T59" s="4"/>
      <c r="U59" s="4"/>
      <c r="V59" s="4"/>
    </row>
    <row r="60" spans="2:22" ht="45">
      <c r="B60" s="10" t="s">
        <v>203</v>
      </c>
      <c r="C60" s="42">
        <v>7559</v>
      </c>
      <c r="D60" s="41" t="s">
        <v>204</v>
      </c>
      <c r="E60" s="42" t="s">
        <v>205</v>
      </c>
      <c r="F60" s="42" t="s">
        <v>206</v>
      </c>
      <c r="G60" s="54"/>
      <c r="H60" s="52"/>
      <c r="I60" s="54"/>
      <c r="J60" s="40"/>
      <c r="M60" s="55" t="s">
        <v>203</v>
      </c>
      <c r="N60" s="62" t="str">
        <f t="shared" si="9"/>
        <v>UN_LIMB</v>
      </c>
      <c r="O60" s="52" t="str">
        <f t="shared" si="10"/>
        <v>AP_LIMB</v>
      </c>
      <c r="P60" s="63" t="str">
        <f t="shared" si="11"/>
        <v>L_UN_LIMB</v>
      </c>
      <c r="Q60" s="53"/>
      <c r="R60" s="40"/>
      <c r="S60" s="4" t="s">
        <v>207</v>
      </c>
      <c r="T60" s="4"/>
      <c r="U60" s="4"/>
      <c r="V60" s="4"/>
    </row>
    <row r="61" spans="2:22" ht="45">
      <c r="B61" s="10" t="s">
        <v>208</v>
      </c>
      <c r="C61" s="41" t="s">
        <v>209</v>
      </c>
      <c r="D61" s="41" t="s">
        <v>210</v>
      </c>
      <c r="E61" s="42" t="s">
        <v>211</v>
      </c>
      <c r="F61" s="42" t="s">
        <v>212</v>
      </c>
      <c r="G61" s="54"/>
      <c r="H61" s="52"/>
      <c r="I61" s="54"/>
      <c r="J61" s="40"/>
      <c r="M61" s="10" t="s">
        <v>208</v>
      </c>
      <c r="N61" s="64" t="str">
        <f t="shared" si="9"/>
        <v>UN_CHROM</v>
      </c>
      <c r="O61" s="65" t="str">
        <f t="shared" si="10"/>
        <v>AP_CHROM</v>
      </c>
      <c r="P61" s="64" t="str">
        <f t="shared" si="11"/>
        <v>L_UN_CHROM</v>
      </c>
      <c r="Q61" s="54"/>
      <c r="R61" s="40"/>
      <c r="S61" s="4" t="s">
        <v>213</v>
      </c>
      <c r="T61" s="4"/>
      <c r="U61" s="4"/>
      <c r="V61" s="4"/>
    </row>
    <row r="62" spans="2:18" ht="15">
      <c r="B62" s="49" t="s">
        <v>214</v>
      </c>
      <c r="C62" s="50"/>
      <c r="D62" s="50"/>
      <c r="F62" s="3"/>
      <c r="G62" s="3"/>
      <c r="Q62" s="66"/>
      <c r="R62" s="66"/>
    </row>
    <row r="63" ht="15">
      <c r="B63" s="50" t="s">
        <v>141</v>
      </c>
    </row>
    <row r="64" ht="15">
      <c r="B64" s="50"/>
    </row>
    <row r="65" spans="3:4" ht="15">
      <c r="C65" s="2"/>
      <c r="D65" s="2"/>
    </row>
    <row r="66" spans="3:10" ht="15">
      <c r="C66" s="2"/>
      <c r="D66" s="2"/>
      <c r="E66" s="40"/>
      <c r="F66" s="40"/>
      <c r="G66" s="40"/>
      <c r="H66" s="40"/>
      <c r="I66" s="40"/>
      <c r="J66" s="40"/>
    </row>
    <row r="67" spans="3:10" ht="15" customHeight="1">
      <c r="C67" s="6"/>
      <c r="D67" s="6"/>
      <c r="E67" s="67"/>
      <c r="F67" s="67"/>
      <c r="G67" s="67"/>
      <c r="H67" s="67"/>
      <c r="I67" s="67"/>
      <c r="J67" s="67"/>
    </row>
    <row r="68" spans="3:10" ht="15">
      <c r="C68" s="6"/>
      <c r="D68" s="6"/>
      <c r="E68" s="40"/>
      <c r="F68" s="40"/>
      <c r="G68" s="40"/>
      <c r="H68" s="40"/>
      <c r="I68" s="40"/>
      <c r="J68" s="40"/>
    </row>
    <row r="69" spans="3:10" ht="15">
      <c r="C69" s="2"/>
      <c r="D69" s="2"/>
      <c r="E69" s="40"/>
      <c r="F69" s="40"/>
      <c r="G69" s="40"/>
      <c r="H69" s="40"/>
      <c r="I69" s="40"/>
      <c r="J69" s="40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</sheetData>
  <sheetProtection/>
  <mergeCells count="21">
    <mergeCell ref="R14:R15"/>
    <mergeCell ref="H14:H15"/>
    <mergeCell ref="J14:J15"/>
    <mergeCell ref="N14:N15"/>
    <mergeCell ref="O14:O15"/>
    <mergeCell ref="D14:D15"/>
    <mergeCell ref="Q14:Q15"/>
    <mergeCell ref="F14:F15"/>
    <mergeCell ref="G14:G15"/>
    <mergeCell ref="C14:C15"/>
    <mergeCell ref="P14:P15"/>
    <mergeCell ref="E14:E15"/>
    <mergeCell ref="I14:I15"/>
    <mergeCell ref="S14:S15"/>
    <mergeCell ref="C47:C48"/>
    <mergeCell ref="D47:D48"/>
    <mergeCell ref="E47:E48"/>
    <mergeCell ref="F47:F48"/>
    <mergeCell ref="N47:N48"/>
    <mergeCell ref="O47:O48"/>
    <mergeCell ref="P47:P4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00390625" style="69" customWidth="1"/>
    <col min="2" max="2" width="13.421875" style="69" customWidth="1"/>
    <col min="3" max="3" width="14.7109375" style="119" customWidth="1"/>
    <col min="4" max="4" width="22.421875" style="69" customWidth="1"/>
    <col min="5" max="12" width="12.7109375" style="69" customWidth="1"/>
    <col min="13" max="16384" width="9.140625" style="69" customWidth="1"/>
  </cols>
  <sheetData>
    <row r="1" spans="1:9" ht="18.75">
      <c r="A1" s="104" t="s">
        <v>223</v>
      </c>
      <c r="B1" s="104"/>
      <c r="C1" s="118"/>
      <c r="D1" s="105" t="s">
        <v>224</v>
      </c>
      <c r="E1" s="105"/>
      <c r="F1" s="105"/>
      <c r="G1" s="105"/>
      <c r="H1" s="105"/>
      <c r="I1" s="105" t="s">
        <v>225</v>
      </c>
    </row>
    <row r="3" ht="15">
      <c r="B3" s="70"/>
    </row>
    <row r="4" spans="1:3" ht="18.75">
      <c r="A4" s="68" t="s">
        <v>319</v>
      </c>
      <c r="B4" s="106"/>
      <c r="C4" s="120"/>
    </row>
    <row r="5" spans="1:3" ht="15.75">
      <c r="A5" s="109"/>
      <c r="B5" s="109"/>
      <c r="C5" s="121"/>
    </row>
    <row r="6" spans="1:3" ht="15.75">
      <c r="A6" s="109"/>
      <c r="B6" s="109"/>
      <c r="C6" s="121"/>
    </row>
    <row r="7" spans="1:12" ht="78.75">
      <c r="A7" s="108" t="s">
        <v>320</v>
      </c>
      <c r="B7" s="146" t="s">
        <v>303</v>
      </c>
      <c r="C7" s="147" t="s">
        <v>321</v>
      </c>
      <c r="D7" s="117" t="s">
        <v>322</v>
      </c>
      <c r="E7" s="219" t="s">
        <v>323</v>
      </c>
      <c r="F7" s="219"/>
      <c r="G7" s="219" t="s">
        <v>324</v>
      </c>
      <c r="H7" s="219"/>
      <c r="I7" s="219" t="s">
        <v>325</v>
      </c>
      <c r="J7" s="219"/>
      <c r="K7" s="219" t="s">
        <v>326</v>
      </c>
      <c r="L7" s="219"/>
    </row>
    <row r="8" spans="1:12" s="76" customFormat="1" ht="19.5" customHeight="1">
      <c r="A8" s="180"/>
      <c r="B8" s="180"/>
      <c r="C8" s="181"/>
      <c r="D8" s="155" t="s">
        <v>261</v>
      </c>
      <c r="E8" s="155" t="s">
        <v>237</v>
      </c>
      <c r="F8" s="155"/>
      <c r="G8" s="155" t="s">
        <v>238</v>
      </c>
      <c r="H8" s="155"/>
      <c r="I8" s="155" t="s">
        <v>239</v>
      </c>
      <c r="J8" s="155"/>
      <c r="K8" s="155" t="s">
        <v>263</v>
      </c>
      <c r="L8" s="150"/>
    </row>
    <row r="9" spans="1:12" s="76" customFormat="1" ht="19.5" customHeight="1">
      <c r="A9" s="180"/>
      <c r="B9" s="182"/>
      <c r="C9" s="183"/>
      <c r="D9" s="155" t="s">
        <v>264</v>
      </c>
      <c r="E9" s="155" t="s">
        <v>265</v>
      </c>
      <c r="F9" s="155" t="s">
        <v>266</v>
      </c>
      <c r="G9" s="155" t="s">
        <v>265</v>
      </c>
      <c r="H9" s="155" t="s">
        <v>266</v>
      </c>
      <c r="I9" s="155" t="s">
        <v>265</v>
      </c>
      <c r="J9" s="155" t="s">
        <v>266</v>
      </c>
      <c r="K9" s="155" t="s">
        <v>265</v>
      </c>
      <c r="L9" s="155" t="s">
        <v>266</v>
      </c>
    </row>
    <row r="10" spans="1:12" s="76" customFormat="1" ht="19.5" customHeight="1">
      <c r="A10" s="142" t="s">
        <v>327</v>
      </c>
      <c r="B10" s="148" t="s">
        <v>149</v>
      </c>
      <c r="C10" s="149" t="s">
        <v>148</v>
      </c>
      <c r="D10" s="150"/>
      <c r="E10" s="155"/>
      <c r="F10" s="155"/>
      <c r="G10" s="155"/>
      <c r="H10" s="155"/>
      <c r="I10" s="155"/>
      <c r="J10" s="155"/>
      <c r="K10" s="155"/>
      <c r="L10" s="155"/>
    </row>
    <row r="11" spans="1:12" s="76" customFormat="1" ht="19.5" customHeight="1">
      <c r="A11" s="142" t="s">
        <v>155</v>
      </c>
      <c r="B11" s="150" t="s">
        <v>157</v>
      </c>
      <c r="C11" s="101" t="s">
        <v>156</v>
      </c>
      <c r="D11" s="150"/>
      <c r="E11" s="155"/>
      <c r="F11" s="155"/>
      <c r="G11" s="155"/>
      <c r="H11" s="155"/>
      <c r="I11" s="155"/>
      <c r="J11" s="155"/>
      <c r="K11" s="155"/>
      <c r="L11" s="155"/>
    </row>
    <row r="12" spans="1:12" s="76" customFormat="1" ht="19.5" customHeight="1">
      <c r="A12" s="150" t="s">
        <v>161</v>
      </c>
      <c r="B12" s="150" t="s">
        <v>162</v>
      </c>
      <c r="C12" s="101">
        <v>7439</v>
      </c>
      <c r="D12" s="150"/>
      <c r="E12" s="155"/>
      <c r="F12" s="155"/>
      <c r="G12" s="155"/>
      <c r="H12" s="155"/>
      <c r="I12" s="155"/>
      <c r="J12" s="155"/>
      <c r="K12" s="155"/>
      <c r="L12" s="155"/>
    </row>
    <row r="13" spans="1:12" s="76" customFormat="1" ht="19.5" customHeight="1">
      <c r="A13" s="142" t="s">
        <v>328</v>
      </c>
      <c r="B13" s="150" t="s">
        <v>167</v>
      </c>
      <c r="C13" s="101">
        <v>7443</v>
      </c>
      <c r="D13" s="150"/>
      <c r="E13" s="155"/>
      <c r="F13" s="155"/>
      <c r="G13" s="155"/>
      <c r="H13" s="155"/>
      <c r="I13" s="155"/>
      <c r="J13" s="155"/>
      <c r="K13" s="155"/>
      <c r="L13" s="155"/>
    </row>
    <row r="14" spans="1:12" s="76" customFormat="1" ht="19.5" customHeight="1">
      <c r="A14" s="150" t="s">
        <v>329</v>
      </c>
      <c r="B14" s="150" t="s">
        <v>172</v>
      </c>
      <c r="C14" s="143">
        <v>7449</v>
      </c>
      <c r="D14" s="150"/>
      <c r="E14" s="155"/>
      <c r="F14" s="155"/>
      <c r="G14" s="155"/>
      <c r="H14" s="155"/>
      <c r="I14" s="155"/>
      <c r="J14" s="155"/>
      <c r="K14" s="155"/>
      <c r="L14" s="155"/>
    </row>
    <row r="15" spans="1:12" s="76" customFormat="1" ht="19.5" customHeight="1">
      <c r="A15" s="150" t="s">
        <v>176</v>
      </c>
      <c r="B15" s="150" t="s">
        <v>178</v>
      </c>
      <c r="C15" s="101" t="s">
        <v>177</v>
      </c>
      <c r="D15" s="150"/>
      <c r="E15" s="155"/>
      <c r="F15" s="155"/>
      <c r="G15" s="155"/>
      <c r="H15" s="155"/>
      <c r="I15" s="155"/>
      <c r="J15" s="155"/>
      <c r="K15" s="155"/>
      <c r="L15" s="155"/>
    </row>
    <row r="16" spans="1:12" s="76" customFormat="1" ht="19.5" customHeight="1">
      <c r="A16" s="150" t="s">
        <v>182</v>
      </c>
      <c r="B16" s="150" t="s">
        <v>183</v>
      </c>
      <c r="C16" s="101">
        <v>7479</v>
      </c>
      <c r="D16" s="150"/>
      <c r="E16" s="155"/>
      <c r="F16" s="155"/>
      <c r="G16" s="155"/>
      <c r="H16" s="155"/>
      <c r="I16" s="155"/>
      <c r="J16" s="155"/>
      <c r="K16" s="155"/>
      <c r="L16" s="155"/>
    </row>
    <row r="17" spans="1:12" s="76" customFormat="1" ht="19.5" customHeight="1">
      <c r="A17" s="150" t="s">
        <v>187</v>
      </c>
      <c r="B17" s="150" t="s">
        <v>188</v>
      </c>
      <c r="C17" s="101">
        <v>7519</v>
      </c>
      <c r="D17" s="150"/>
      <c r="E17" s="155"/>
      <c r="F17" s="155"/>
      <c r="G17" s="155"/>
      <c r="H17" s="155"/>
      <c r="I17" s="155"/>
      <c r="J17" s="155"/>
      <c r="K17" s="155"/>
      <c r="L17" s="155"/>
    </row>
    <row r="18" spans="1:12" s="76" customFormat="1" ht="19.5" customHeight="1">
      <c r="A18" s="142" t="s">
        <v>192</v>
      </c>
      <c r="B18" s="142" t="s">
        <v>193</v>
      </c>
      <c r="C18" s="143">
        <v>7529</v>
      </c>
      <c r="D18" s="150"/>
      <c r="E18" s="155"/>
      <c r="F18" s="155"/>
      <c r="G18" s="155"/>
      <c r="H18" s="155"/>
      <c r="I18" s="155"/>
      <c r="J18" s="155"/>
      <c r="K18" s="155"/>
      <c r="L18" s="155"/>
    </row>
    <row r="19" spans="1:12" s="76" customFormat="1" ht="19.5" customHeight="1">
      <c r="A19" s="150" t="s">
        <v>197</v>
      </c>
      <c r="B19" s="150" t="s">
        <v>199</v>
      </c>
      <c r="C19" s="101" t="s">
        <v>198</v>
      </c>
      <c r="D19" s="150"/>
      <c r="E19" s="155"/>
      <c r="F19" s="155"/>
      <c r="G19" s="155"/>
      <c r="H19" s="155"/>
      <c r="I19" s="155"/>
      <c r="J19" s="155"/>
      <c r="K19" s="155"/>
      <c r="L19" s="155"/>
    </row>
    <row r="20" spans="1:12" s="76" customFormat="1" ht="19.5" customHeight="1">
      <c r="A20" s="150" t="s">
        <v>203</v>
      </c>
      <c r="B20" s="142" t="s">
        <v>204</v>
      </c>
      <c r="C20" s="143">
        <v>7559</v>
      </c>
      <c r="D20" s="150"/>
      <c r="E20" s="155"/>
      <c r="F20" s="155"/>
      <c r="G20" s="155"/>
      <c r="H20" s="155"/>
      <c r="I20" s="155"/>
      <c r="J20" s="155"/>
      <c r="K20" s="155"/>
      <c r="L20" s="155"/>
    </row>
    <row r="21" spans="1:12" s="76" customFormat="1" ht="19.5" customHeight="1">
      <c r="A21" s="142" t="s">
        <v>208</v>
      </c>
      <c r="B21" s="142" t="s">
        <v>210</v>
      </c>
      <c r="C21" s="143" t="s">
        <v>209</v>
      </c>
      <c r="D21" s="150"/>
      <c r="E21" s="155"/>
      <c r="F21" s="155"/>
      <c r="G21" s="155"/>
      <c r="H21" s="155"/>
      <c r="I21" s="155"/>
      <c r="J21" s="155"/>
      <c r="K21" s="155"/>
      <c r="L21" s="155"/>
    </row>
    <row r="22" ht="19.5" customHeight="1"/>
    <row r="23" spans="1:3" ht="19.5" customHeight="1">
      <c r="A23" s="141" t="s">
        <v>313</v>
      </c>
      <c r="B23" s="110"/>
      <c r="C23" s="111"/>
    </row>
    <row r="24" ht="19.5" customHeight="1">
      <c r="A24" s="76" t="s">
        <v>330</v>
      </c>
    </row>
    <row r="25" ht="19.5" customHeight="1">
      <c r="A25" s="111" t="s">
        <v>214</v>
      </c>
    </row>
  </sheetData>
  <sheetProtection/>
  <mergeCells count="4">
    <mergeCell ref="E7:F7"/>
    <mergeCell ref="G7:H7"/>
    <mergeCell ref="I7:J7"/>
    <mergeCell ref="K7:L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headerFooter>
    <oddHeader>&amp;L&amp;F&amp;R&amp;A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421875" style="69" customWidth="1"/>
    <col min="2" max="2" width="12.7109375" style="69" customWidth="1"/>
    <col min="3" max="3" width="22.28125" style="69" customWidth="1"/>
    <col min="4" max="7" width="12.7109375" style="69" customWidth="1"/>
    <col min="8" max="9" width="14.8515625" style="69" customWidth="1"/>
    <col min="10" max="13" width="15.7109375" style="69" customWidth="1"/>
    <col min="14" max="16384" width="9.140625" style="69" customWidth="1"/>
  </cols>
  <sheetData>
    <row r="1" spans="1:9" ht="18.75">
      <c r="A1" s="104" t="s">
        <v>223</v>
      </c>
      <c r="B1" s="104"/>
      <c r="C1" s="87"/>
      <c r="D1" s="105" t="s">
        <v>224</v>
      </c>
      <c r="E1" s="105"/>
      <c r="F1" s="105"/>
      <c r="G1" s="105"/>
      <c r="H1" s="105"/>
      <c r="I1" s="105" t="s">
        <v>225</v>
      </c>
    </row>
    <row r="3" ht="15">
      <c r="B3" s="70"/>
    </row>
    <row r="4" ht="18.75">
      <c r="A4" s="68" t="s">
        <v>331</v>
      </c>
    </row>
    <row r="6" spans="1:11" ht="19.5" customHeight="1">
      <c r="A6" s="112"/>
      <c r="B6" s="113"/>
      <c r="C6" s="222" t="s">
        <v>255</v>
      </c>
      <c r="D6" s="222"/>
      <c r="E6" s="222"/>
      <c r="F6" s="222"/>
      <c r="G6" s="222"/>
      <c r="H6" s="222"/>
      <c r="I6" s="222"/>
      <c r="J6" s="222"/>
      <c r="K6" s="222"/>
    </row>
    <row r="7" spans="1:13" ht="64.5" customHeight="1">
      <c r="A7" s="107" t="s">
        <v>332</v>
      </c>
      <c r="B7" s="107" t="s">
        <v>235</v>
      </c>
      <c r="C7" s="114" t="s">
        <v>333</v>
      </c>
      <c r="D7" s="220" t="s">
        <v>334</v>
      </c>
      <c r="E7" s="221"/>
      <c r="F7" s="220" t="s">
        <v>335</v>
      </c>
      <c r="G7" s="221"/>
      <c r="H7" s="220" t="s">
        <v>336</v>
      </c>
      <c r="I7" s="221"/>
      <c r="J7" s="220" t="s">
        <v>346</v>
      </c>
      <c r="K7" s="221"/>
      <c r="L7" s="109"/>
      <c r="M7" s="109"/>
    </row>
    <row r="8" spans="1:13" s="76" customFormat="1" ht="19.5" customHeight="1">
      <c r="A8" s="144"/>
      <c r="B8" s="144"/>
      <c r="C8" s="151" t="s">
        <v>261</v>
      </c>
      <c r="D8" s="152" t="s">
        <v>237</v>
      </c>
      <c r="E8" s="150"/>
      <c r="F8" s="152" t="s">
        <v>238</v>
      </c>
      <c r="G8" s="150"/>
      <c r="H8" s="153" t="s">
        <v>262</v>
      </c>
      <c r="I8" s="152"/>
      <c r="J8" s="152" t="s">
        <v>263</v>
      </c>
      <c r="K8" s="154"/>
      <c r="L8" s="184"/>
      <c r="M8" s="184"/>
    </row>
    <row r="9" spans="1:13" s="76" customFormat="1" ht="19.5" customHeight="1">
      <c r="A9" s="180"/>
      <c r="B9" s="144"/>
      <c r="C9" s="144" t="s">
        <v>264</v>
      </c>
      <c r="D9" s="155" t="s">
        <v>265</v>
      </c>
      <c r="E9" s="155" t="s">
        <v>266</v>
      </c>
      <c r="F9" s="155" t="s">
        <v>265</v>
      </c>
      <c r="G9" s="155" t="s">
        <v>266</v>
      </c>
      <c r="H9" s="155" t="s">
        <v>265</v>
      </c>
      <c r="I9" s="155" t="s">
        <v>266</v>
      </c>
      <c r="J9" s="155" t="s">
        <v>265</v>
      </c>
      <c r="K9" s="155" t="s">
        <v>266</v>
      </c>
      <c r="L9" s="184"/>
      <c r="M9" s="184"/>
    </row>
    <row r="10" spans="1:13" s="76" customFormat="1" ht="19.5" customHeight="1">
      <c r="A10" s="142" t="s">
        <v>283</v>
      </c>
      <c r="B10" s="143" t="s">
        <v>284</v>
      </c>
      <c r="C10" s="152"/>
      <c r="D10" s="150"/>
      <c r="E10" s="150"/>
      <c r="F10" s="150"/>
      <c r="G10" s="150"/>
      <c r="H10" s="150"/>
      <c r="I10" s="150"/>
      <c r="J10" s="150"/>
      <c r="K10" s="150"/>
      <c r="L10" s="184"/>
      <c r="M10" s="184"/>
    </row>
    <row r="11" spans="1:13" s="76" customFormat="1" ht="19.5" customHeight="1">
      <c r="A11" s="142" t="s">
        <v>285</v>
      </c>
      <c r="B11" s="143" t="s">
        <v>286</v>
      </c>
      <c r="C11" s="152"/>
      <c r="D11" s="150"/>
      <c r="E11" s="150"/>
      <c r="F11" s="150"/>
      <c r="G11" s="150"/>
      <c r="H11" s="150"/>
      <c r="I11" s="150"/>
      <c r="J11" s="150"/>
      <c r="K11" s="150"/>
      <c r="L11" s="184"/>
      <c r="M11" s="184"/>
    </row>
    <row r="12" spans="1:13" ht="19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85"/>
      <c r="K12" s="186"/>
      <c r="L12" s="185"/>
      <c r="M12" s="185"/>
    </row>
    <row r="13" spans="1:15" ht="19.5" customHeight="1">
      <c r="A13" s="112"/>
      <c r="B13" s="112"/>
      <c r="C13" s="223" t="s">
        <v>255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</row>
    <row r="14" spans="1:13" ht="64.5" customHeight="1">
      <c r="A14" s="107" t="s">
        <v>332</v>
      </c>
      <c r="B14" s="107" t="s">
        <v>235</v>
      </c>
      <c r="C14" s="114" t="s">
        <v>333</v>
      </c>
      <c r="D14" s="220" t="s">
        <v>337</v>
      </c>
      <c r="E14" s="221"/>
      <c r="F14" s="220" t="s">
        <v>338</v>
      </c>
      <c r="G14" s="221"/>
      <c r="H14" s="220" t="s">
        <v>339</v>
      </c>
      <c r="I14" s="221"/>
      <c r="J14" s="220" t="s">
        <v>340</v>
      </c>
      <c r="K14" s="221"/>
      <c r="L14" s="220" t="s">
        <v>347</v>
      </c>
      <c r="M14" s="221"/>
    </row>
    <row r="15" spans="1:13" s="76" customFormat="1" ht="19.5" customHeight="1">
      <c r="A15" s="144"/>
      <c r="B15" s="144"/>
      <c r="C15" s="151" t="s">
        <v>341</v>
      </c>
      <c r="D15" s="152" t="s">
        <v>237</v>
      </c>
      <c r="E15" s="150"/>
      <c r="F15" s="152" t="s">
        <v>238</v>
      </c>
      <c r="G15" s="150"/>
      <c r="H15" s="153" t="s">
        <v>262</v>
      </c>
      <c r="I15" s="152"/>
      <c r="J15" s="152" t="s">
        <v>263</v>
      </c>
      <c r="K15" s="154"/>
      <c r="L15" s="152" t="s">
        <v>342</v>
      </c>
      <c r="M15" s="152"/>
    </row>
    <row r="16" spans="1:13" s="76" customFormat="1" ht="19.5" customHeight="1">
      <c r="A16" s="180"/>
      <c r="B16" s="144"/>
      <c r="C16" s="144" t="s">
        <v>264</v>
      </c>
      <c r="D16" s="155" t="s">
        <v>265</v>
      </c>
      <c r="E16" s="155" t="s">
        <v>266</v>
      </c>
      <c r="F16" s="155" t="s">
        <v>265</v>
      </c>
      <c r="G16" s="155" t="s">
        <v>266</v>
      </c>
      <c r="H16" s="155" t="s">
        <v>265</v>
      </c>
      <c r="I16" s="155" t="s">
        <v>266</v>
      </c>
      <c r="J16" s="155" t="s">
        <v>265</v>
      </c>
      <c r="K16" s="155" t="s">
        <v>266</v>
      </c>
      <c r="L16" s="155" t="s">
        <v>265</v>
      </c>
      <c r="M16" s="155" t="s">
        <v>266</v>
      </c>
    </row>
    <row r="17" spans="1:13" s="76" customFormat="1" ht="19.5" customHeight="1">
      <c r="A17" s="142" t="s">
        <v>277</v>
      </c>
      <c r="B17" s="143" t="s">
        <v>278</v>
      </c>
      <c r="C17" s="152"/>
      <c r="D17" s="150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s="76" customFormat="1" ht="19.5" customHeight="1">
      <c r="A18" s="142" t="s">
        <v>279</v>
      </c>
      <c r="B18" s="143" t="s">
        <v>280</v>
      </c>
      <c r="C18" s="152"/>
      <c r="D18" s="150"/>
      <c r="E18" s="150"/>
      <c r="F18" s="150"/>
      <c r="G18" s="150"/>
      <c r="H18" s="150"/>
      <c r="I18" s="150"/>
      <c r="J18" s="150"/>
      <c r="K18" s="150"/>
      <c r="L18" s="150"/>
      <c r="M18" s="150"/>
    </row>
    <row r="19" ht="19.5" customHeight="1"/>
    <row r="20" ht="19.5" customHeight="1"/>
    <row r="21" ht="19.5" customHeight="1">
      <c r="A21" s="69" t="s">
        <v>343</v>
      </c>
    </row>
  </sheetData>
  <sheetProtection/>
  <mergeCells count="11">
    <mergeCell ref="D14:E14"/>
    <mergeCell ref="F14:G14"/>
    <mergeCell ref="H14:I14"/>
    <mergeCell ref="J14:K14"/>
    <mergeCell ref="L14:M14"/>
    <mergeCell ref="C6:K6"/>
    <mergeCell ref="D7:E7"/>
    <mergeCell ref="F7:G7"/>
    <mergeCell ref="H7:I7"/>
    <mergeCell ref="J7:K7"/>
    <mergeCell ref="C13:O1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140625" style="69" customWidth="1"/>
    <col min="2" max="2" width="31.421875" style="69" customWidth="1"/>
    <col min="3" max="3" width="9.140625" style="69" customWidth="1"/>
    <col min="4" max="4" width="45.140625" style="69" customWidth="1"/>
    <col min="5" max="16384" width="9.140625" style="69" customWidth="1"/>
  </cols>
  <sheetData>
    <row r="1" spans="1:10" ht="18.75">
      <c r="A1" s="68" t="s">
        <v>0</v>
      </c>
      <c r="C1" s="70"/>
      <c r="D1" s="70"/>
      <c r="E1" s="71"/>
      <c r="F1" s="71"/>
      <c r="G1" s="71"/>
      <c r="H1" s="71"/>
      <c r="I1" s="71"/>
      <c r="J1" s="71"/>
    </row>
    <row r="2" spans="3:10" ht="15">
      <c r="C2" s="70"/>
      <c r="D2" s="70"/>
      <c r="E2" s="71"/>
      <c r="F2" s="71"/>
      <c r="G2" s="71"/>
      <c r="H2" s="71"/>
      <c r="I2" s="71"/>
      <c r="J2" s="71"/>
    </row>
    <row r="3" spans="1:10" ht="15">
      <c r="A3" s="69" t="s">
        <v>1</v>
      </c>
      <c r="B3" s="69" t="s">
        <v>2</v>
      </c>
      <c r="C3" s="70"/>
      <c r="D3" s="70"/>
      <c r="E3" s="71"/>
      <c r="F3" s="71"/>
      <c r="G3" s="71"/>
      <c r="H3" s="71"/>
      <c r="I3" s="71"/>
      <c r="J3" s="71"/>
    </row>
    <row r="4" spans="1:10" ht="15">
      <c r="A4" s="70">
        <v>1</v>
      </c>
      <c r="B4" s="69" t="str">
        <f>Table1!A4</f>
        <v>Comparison of EUROlinkCAT livebirths with hospital diagnoses up to 1 year (≤365 days), all anomalies</v>
      </c>
      <c r="C4" s="70"/>
      <c r="D4" s="70"/>
      <c r="E4" s="71"/>
      <c r="F4" s="71"/>
      <c r="G4" s="71"/>
      <c r="H4" s="71"/>
      <c r="I4" s="71"/>
      <c r="J4" s="71"/>
    </row>
    <row r="5" spans="1:10" ht="15" customHeight="1">
      <c r="A5" s="70" t="s">
        <v>350</v>
      </c>
      <c r="B5" s="69" t="str">
        <f>Table2A!A4</f>
        <v>Comparison of EUROlinkCAT linked livebirths and hospital diagnosis (inpatient) , by subgroups (isolated and chromosomal anomalies)</v>
      </c>
      <c r="C5" s="70"/>
      <c r="D5" s="70"/>
      <c r="E5" s="71"/>
      <c r="F5" s="71"/>
      <c r="G5" s="71"/>
      <c r="H5" s="71"/>
      <c r="I5" s="71"/>
      <c r="J5" s="71"/>
    </row>
    <row r="6" spans="1:10" ht="15" customHeight="1">
      <c r="A6" s="70" t="s">
        <v>351</v>
      </c>
      <c r="B6" s="69" t="str">
        <f>Table2B!A4</f>
        <v>Comparison of EUROlinkCAT linked livebirths and hospital diagnosis (outpatient) , by subgroups (isolated and chromosomal anomalies)</v>
      </c>
      <c r="C6" s="70"/>
      <c r="D6" s="70"/>
      <c r="E6" s="71"/>
      <c r="F6" s="71"/>
      <c r="G6" s="71"/>
      <c r="H6" s="71"/>
      <c r="I6" s="71"/>
      <c r="J6" s="71"/>
    </row>
    <row r="7" spans="1:10" ht="15" customHeight="1">
      <c r="A7" s="70" t="s">
        <v>352</v>
      </c>
      <c r="B7" s="69" t="str">
        <f>Table2C!A4</f>
        <v>Comparison of EUROlinkCAT linked livebirths and hospital diagnosis (outpatient and inpatient) , by subgroups (isolated and chromosomal anomalies)</v>
      </c>
      <c r="C7" s="70"/>
      <c r="D7" s="70"/>
      <c r="E7" s="71"/>
      <c r="F7" s="71"/>
      <c r="G7" s="71"/>
      <c r="H7" s="71"/>
      <c r="I7" s="71"/>
      <c r="J7" s="71"/>
    </row>
    <row r="8" spans="1:10" ht="15">
      <c r="A8" s="70" t="s">
        <v>9</v>
      </c>
      <c r="B8" s="69" t="str">
        <f>Table3A!A4</f>
        <v>Analysis of Inpatient hospital data , by subgroup</v>
      </c>
      <c r="C8" s="70"/>
      <c r="D8" s="70"/>
      <c r="E8" s="71"/>
      <c r="F8" s="71"/>
      <c r="G8" s="71"/>
      <c r="H8" s="71"/>
      <c r="I8" s="71"/>
      <c r="J8" s="71"/>
    </row>
    <row r="9" spans="1:10" ht="15">
      <c r="A9" s="70" t="s">
        <v>10</v>
      </c>
      <c r="B9" s="69" t="str">
        <f>Table3B!A4</f>
        <v>Analysis of Outpatient hospital data , by subgroup</v>
      </c>
      <c r="C9" s="70"/>
      <c r="D9" s="70"/>
      <c r="E9" s="71"/>
      <c r="F9" s="71"/>
      <c r="G9" s="71"/>
      <c r="H9" s="71"/>
      <c r="I9" s="71"/>
      <c r="J9" s="71"/>
    </row>
    <row r="10" spans="1:10" ht="15">
      <c r="A10" s="70" t="s">
        <v>12</v>
      </c>
      <c r="B10" s="69" t="str">
        <f>Table3C!A4</f>
        <v>Analysis of Inpatient and Outpatient hospital data , by subgroup</v>
      </c>
      <c r="C10" s="70"/>
      <c r="D10" s="70"/>
      <c r="E10" s="71"/>
      <c r="F10" s="71"/>
      <c r="G10" s="71"/>
      <c r="H10" s="71"/>
      <c r="I10" s="71"/>
      <c r="J10" s="71"/>
    </row>
    <row r="11" spans="1:10" ht="15">
      <c r="A11" s="70">
        <v>4</v>
      </c>
      <c r="B11" s="69" t="str">
        <f>Table4!A4</f>
        <v>Analysis of unspecified codes (as the only code) in hospital data, during 1st year of life</v>
      </c>
      <c r="C11" s="70"/>
      <c r="D11" s="70"/>
      <c r="E11" s="71"/>
      <c r="F11" s="71"/>
      <c r="G11" s="71"/>
      <c r="H11" s="71"/>
      <c r="I11" s="71"/>
      <c r="J11" s="71"/>
    </row>
    <row r="12" spans="1:10" ht="15">
      <c r="A12" s="70">
        <v>5</v>
      </c>
      <c r="B12" s="69" t="str">
        <f>Table5!A4</f>
        <v>Analysis of specificity of hospital diagnoses coding for EUROlinkCAT linked livebirths (selected anomalies)</v>
      </c>
      <c r="C12" s="70"/>
      <c r="D12" s="70"/>
      <c r="E12" s="71"/>
      <c r="F12" s="71"/>
      <c r="G12" s="71"/>
      <c r="H12" s="71"/>
      <c r="I12" s="71"/>
      <c r="J12" s="71"/>
    </row>
    <row r="15" spans="1:5" ht="15">
      <c r="A15" s="202" t="s">
        <v>215</v>
      </c>
      <c r="B15" s="203"/>
      <c r="C15" s="70"/>
      <c r="D15" s="72" t="s">
        <v>216</v>
      </c>
      <c r="E15" s="73"/>
    </row>
    <row r="16" spans="1:5" ht="15">
      <c r="A16" s="204"/>
      <c r="B16" s="205"/>
      <c r="C16" s="70"/>
      <c r="D16" s="74"/>
      <c r="E16" s="75"/>
    </row>
    <row r="17" spans="1:5" ht="15">
      <c r="A17" s="76"/>
      <c r="C17" s="70"/>
      <c r="D17" s="70"/>
      <c r="E17" s="77"/>
    </row>
    <row r="18" spans="1:5" ht="15">
      <c r="A18" s="202" t="s">
        <v>217</v>
      </c>
      <c r="B18" s="203"/>
      <c r="C18" s="70"/>
      <c r="D18" s="72" t="s">
        <v>218</v>
      </c>
      <c r="E18" s="73"/>
    </row>
    <row r="19" spans="1:5" ht="15">
      <c r="A19" s="204"/>
      <c r="B19" s="205"/>
      <c r="C19" s="70"/>
      <c r="D19" s="74"/>
      <c r="E19" s="75"/>
    </row>
    <row r="20" spans="3:5" ht="15">
      <c r="C20" s="70"/>
      <c r="D20" s="70"/>
      <c r="E20" s="77"/>
    </row>
    <row r="21" spans="3:5" ht="15">
      <c r="C21" s="70"/>
      <c r="D21" s="72" t="s">
        <v>219</v>
      </c>
      <c r="E21" s="73"/>
    </row>
    <row r="22" spans="3:5" ht="15">
      <c r="C22" s="70"/>
      <c r="D22" s="74"/>
      <c r="E22" s="75"/>
    </row>
    <row r="23" ht="15">
      <c r="E23" s="78"/>
    </row>
    <row r="24" spans="4:5" ht="15">
      <c r="D24" s="72" t="s">
        <v>220</v>
      </c>
      <c r="E24" s="73"/>
    </row>
    <row r="25" spans="4:5" ht="15">
      <c r="D25" s="74"/>
      <c r="E25" s="75"/>
    </row>
    <row r="26" ht="15">
      <c r="E26" s="78"/>
    </row>
    <row r="27" spans="4:5" ht="15">
      <c r="D27" s="72" t="s">
        <v>221</v>
      </c>
      <c r="E27" s="73"/>
    </row>
    <row r="28" spans="4:5" ht="15">
      <c r="D28" s="74"/>
      <c r="E28" s="75"/>
    </row>
    <row r="30" spans="4:5" ht="15">
      <c r="D30" s="72" t="s">
        <v>222</v>
      </c>
      <c r="E30" s="73"/>
    </row>
    <row r="31" spans="4:5" ht="15">
      <c r="D31" s="74"/>
      <c r="E31" s="75"/>
    </row>
  </sheetData>
  <sheetProtection/>
  <mergeCells count="4">
    <mergeCell ref="A15:B15"/>
    <mergeCell ref="A16:B16"/>
    <mergeCell ref="A18:B18"/>
    <mergeCell ref="A19:B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3.140625" style="2" customWidth="1"/>
    <col min="2" max="2" width="24.28125" style="3" customWidth="1"/>
    <col min="3" max="3" width="16.00390625" style="2" customWidth="1"/>
    <col min="4" max="4" width="21.140625" style="2" customWidth="1"/>
    <col min="5" max="6" width="16.00390625" style="2" customWidth="1"/>
    <col min="7" max="7" width="31.140625" style="2" customWidth="1"/>
    <col min="8" max="8" width="20.28125" style="2" customWidth="1"/>
    <col min="9" max="46" width="6.140625" style="2" customWidth="1"/>
    <col min="47" max="16384" width="9.140625" style="2" customWidth="1"/>
  </cols>
  <sheetData>
    <row r="1" spans="1:8" s="81" customFormat="1" ht="18.75">
      <c r="A1" s="79" t="s">
        <v>223</v>
      </c>
      <c r="B1" s="79"/>
      <c r="C1" s="80" t="s">
        <v>224</v>
      </c>
      <c r="E1" s="80"/>
      <c r="F1" s="80"/>
      <c r="G1" s="80" t="s">
        <v>225</v>
      </c>
      <c r="H1" s="80"/>
    </row>
    <row r="2" s="81" customFormat="1" ht="15"/>
    <row r="3" s="81" customFormat="1" ht="15">
      <c r="B3" s="82"/>
    </row>
    <row r="4" spans="1:2" s="81" customFormat="1" ht="18.75">
      <c r="A4" s="83" t="s">
        <v>226</v>
      </c>
      <c r="B4" s="84"/>
    </row>
    <row r="6" spans="2:7" s="122" customFormat="1" ht="31.5">
      <c r="B6" s="88"/>
      <c r="C6" s="206" t="s">
        <v>227</v>
      </c>
      <c r="D6" s="207"/>
      <c r="E6" s="207"/>
      <c r="F6" s="208"/>
      <c r="G6" s="92" t="s">
        <v>228</v>
      </c>
    </row>
    <row r="7" spans="1:8" s="122" customFormat="1" ht="15" customHeight="1">
      <c r="A7" s="122" t="s">
        <v>229</v>
      </c>
      <c r="B7" s="88"/>
      <c r="C7" s="209" t="s">
        <v>230</v>
      </c>
      <c r="D7" s="206" t="s">
        <v>231</v>
      </c>
      <c r="E7" s="208"/>
      <c r="F7" s="92" t="s">
        <v>232</v>
      </c>
      <c r="G7" s="123"/>
      <c r="H7" s="124"/>
    </row>
    <row r="8" spans="2:8" s="122" customFormat="1" ht="31.5">
      <c r="B8" s="88"/>
      <c r="C8" s="210"/>
      <c r="D8" s="125" t="s">
        <v>6</v>
      </c>
      <c r="E8" s="125" t="s">
        <v>233</v>
      </c>
      <c r="F8" s="92"/>
      <c r="G8" s="92"/>
      <c r="H8" s="126"/>
    </row>
    <row r="9" spans="1:8" s="122" customFormat="1" ht="45" customHeight="1">
      <c r="A9" s="91" t="s">
        <v>234</v>
      </c>
      <c r="B9" s="92" t="s">
        <v>235</v>
      </c>
      <c r="C9" s="127" t="s">
        <v>236</v>
      </c>
      <c r="D9" s="125" t="s">
        <v>237</v>
      </c>
      <c r="E9" s="128" t="s">
        <v>238</v>
      </c>
      <c r="F9" s="92" t="s">
        <v>239</v>
      </c>
      <c r="G9" s="92"/>
      <c r="H9" s="126"/>
    </row>
    <row r="10" spans="1:8" s="122" customFormat="1" ht="19.5" customHeight="1">
      <c r="A10" s="91" t="s">
        <v>240</v>
      </c>
      <c r="B10" s="92" t="s">
        <v>241</v>
      </c>
      <c r="C10" s="92"/>
      <c r="D10" s="92"/>
      <c r="E10" s="92"/>
      <c r="F10" s="92"/>
      <c r="G10" s="92"/>
      <c r="H10" s="126"/>
    </row>
    <row r="11" spans="1:8" s="122" customFormat="1" ht="15.75">
      <c r="A11" s="129"/>
      <c r="B11" s="124"/>
      <c r="C11" s="124"/>
      <c r="D11" s="124"/>
      <c r="E11" s="124"/>
      <c r="F11" s="124"/>
      <c r="G11" s="124"/>
      <c r="H11" s="124"/>
    </row>
    <row r="12" spans="1:8" s="122" customFormat="1" ht="15.75">
      <c r="A12" s="130" t="s">
        <v>242</v>
      </c>
      <c r="B12" s="124"/>
      <c r="C12" s="124"/>
      <c r="D12" s="124"/>
      <c r="E12" s="124"/>
      <c r="F12" s="124"/>
      <c r="G12" s="124"/>
      <c r="H12" s="124"/>
    </row>
    <row r="13" spans="1:8" s="122" customFormat="1" ht="15.75">
      <c r="A13" s="130"/>
      <c r="B13" s="124"/>
      <c r="C13" s="124"/>
      <c r="D13" s="124"/>
      <c r="E13" s="124"/>
      <c r="F13" s="124"/>
      <c r="G13" s="124"/>
      <c r="H13" s="124"/>
    </row>
    <row r="14" spans="1:8" s="122" customFormat="1" ht="18.75" customHeight="1">
      <c r="A14" s="130"/>
      <c r="B14" s="124"/>
      <c r="C14" s="209" t="s">
        <v>230</v>
      </c>
      <c r="D14" s="206" t="s">
        <v>231</v>
      </c>
      <c r="E14" s="208"/>
      <c r="F14" s="92" t="s">
        <v>232</v>
      </c>
      <c r="H14" s="124"/>
    </row>
    <row r="15" spans="1:7" s="122" customFormat="1" ht="31.5">
      <c r="A15" s="91"/>
      <c r="B15" s="92"/>
      <c r="C15" s="210"/>
      <c r="D15" s="125" t="s">
        <v>6</v>
      </c>
      <c r="E15" s="125" t="s">
        <v>233</v>
      </c>
      <c r="F15" s="92"/>
      <c r="G15" s="124"/>
    </row>
    <row r="16" spans="1:7" s="122" customFormat="1" ht="19.5" customHeight="1">
      <c r="A16" s="91" t="s">
        <v>240</v>
      </c>
      <c r="B16" s="92" t="s">
        <v>241</v>
      </c>
      <c r="C16" s="127" t="s">
        <v>236</v>
      </c>
      <c r="D16" s="125" t="s">
        <v>237</v>
      </c>
      <c r="E16" s="128" t="s">
        <v>238</v>
      </c>
      <c r="F16" s="92" t="s">
        <v>239</v>
      </c>
      <c r="G16" s="124"/>
    </row>
    <row r="17" spans="1:6" s="122" customFormat="1" ht="19.5" customHeight="1">
      <c r="A17" s="211" t="s">
        <v>243</v>
      </c>
      <c r="B17" s="92" t="s">
        <v>244</v>
      </c>
      <c r="C17" s="131"/>
      <c r="D17" s="131"/>
      <c r="E17" s="131"/>
      <c r="F17" s="131"/>
    </row>
    <row r="18" spans="1:6" s="122" customFormat="1" ht="19.5" customHeight="1">
      <c r="A18" s="211"/>
      <c r="B18" s="132" t="s">
        <v>245</v>
      </c>
      <c r="C18" s="131"/>
      <c r="D18" s="131"/>
      <c r="E18" s="131"/>
      <c r="F18" s="131"/>
    </row>
    <row r="19" spans="1:6" s="122" customFormat="1" ht="19.5" customHeight="1">
      <c r="A19" s="211"/>
      <c r="B19" s="92" t="s">
        <v>246</v>
      </c>
      <c r="C19" s="131"/>
      <c r="D19" s="131"/>
      <c r="E19" s="131"/>
      <c r="F19" s="131"/>
    </row>
    <row r="20" spans="1:6" s="122" customFormat="1" ht="19.5" customHeight="1">
      <c r="A20" s="211"/>
      <c r="B20" s="92" t="s">
        <v>247</v>
      </c>
      <c r="C20" s="131"/>
      <c r="D20" s="131"/>
      <c r="E20" s="131"/>
      <c r="F20" s="131"/>
    </row>
    <row r="21" spans="1:6" s="122" customFormat="1" ht="19.5" customHeight="1">
      <c r="A21" s="211"/>
      <c r="B21" s="133" t="s">
        <v>248</v>
      </c>
      <c r="C21" s="131"/>
      <c r="D21" s="131"/>
      <c r="E21" s="131"/>
      <c r="F21" s="131"/>
    </row>
    <row r="22" spans="1:6" s="122" customFormat="1" ht="19.5" customHeight="1">
      <c r="A22" s="211"/>
      <c r="B22" s="134" t="s">
        <v>249</v>
      </c>
      <c r="C22" s="131"/>
      <c r="D22" s="131"/>
      <c r="E22" s="131"/>
      <c r="F22" s="131"/>
    </row>
    <row r="23" ht="0.75" customHeight="1">
      <c r="A23" s="211"/>
    </row>
    <row r="25" spans="1:10" ht="15">
      <c r="A25" s="31" t="s">
        <v>250</v>
      </c>
      <c r="B25" s="85"/>
      <c r="C25" s="31"/>
      <c r="D25" s="31"/>
      <c r="E25" s="31"/>
      <c r="F25" s="31"/>
      <c r="G25" s="31"/>
      <c r="H25" s="31"/>
      <c r="I25" s="31"/>
      <c r="J25" s="31"/>
    </row>
    <row r="26" spans="1:10" ht="15">
      <c r="A26" s="31"/>
      <c r="B26" s="85"/>
      <c r="C26" s="31"/>
      <c r="D26" s="31"/>
      <c r="E26" s="31"/>
      <c r="F26" s="31"/>
      <c r="G26" s="86"/>
      <c r="H26" s="31"/>
      <c r="I26" s="31"/>
      <c r="J26" s="31"/>
    </row>
    <row r="27" spans="1:46" ht="15">
      <c r="A27" s="31"/>
      <c r="B27" s="85"/>
      <c r="C27" s="31"/>
      <c r="D27" s="31"/>
      <c r="E27" s="31"/>
      <c r="F27" s="31"/>
      <c r="G27" s="31"/>
      <c r="H27" s="86"/>
      <c r="I27" s="86"/>
      <c r="J27" s="8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10" ht="15">
      <c r="A28" s="31"/>
      <c r="B28" s="85"/>
      <c r="C28" s="31"/>
      <c r="D28" s="31"/>
      <c r="E28" s="31"/>
      <c r="F28" s="31"/>
      <c r="G28" s="31"/>
      <c r="H28" s="31"/>
      <c r="I28" s="31"/>
      <c r="J28" s="31"/>
    </row>
    <row r="35" ht="17.25" customHeight="1"/>
  </sheetData>
  <sheetProtection/>
  <mergeCells count="6">
    <mergeCell ref="C6:F6"/>
    <mergeCell ref="C7:C8"/>
    <mergeCell ref="D7:E7"/>
    <mergeCell ref="C14:C15"/>
    <mergeCell ref="D14:E14"/>
    <mergeCell ref="A17:A2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Header>&amp;L&amp;F&amp;R&amp;A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7.421875" style="94" customWidth="1"/>
    <col min="2" max="2" width="14.28125" style="93" customWidth="1"/>
    <col min="3" max="3" width="14.8515625" style="93" customWidth="1"/>
    <col min="4" max="11" width="12.7109375" style="0" customWidth="1"/>
  </cols>
  <sheetData>
    <row r="1" spans="1:9" s="81" customFormat="1" ht="18.75">
      <c r="A1" s="79" t="s">
        <v>223</v>
      </c>
      <c r="B1" s="79"/>
      <c r="C1" s="87"/>
      <c r="D1" s="80" t="s">
        <v>224</v>
      </c>
      <c r="E1" s="80"/>
      <c r="F1" s="80"/>
      <c r="G1" s="80"/>
      <c r="H1" s="80"/>
      <c r="I1" s="80" t="s">
        <v>225</v>
      </c>
    </row>
    <row r="2" s="81" customFormat="1" ht="15"/>
    <row r="3" s="81" customFormat="1" ht="15">
      <c r="B3" s="82"/>
    </row>
    <row r="4" spans="1:3" s="81" customFormat="1" ht="18.75">
      <c r="A4" s="83" t="s">
        <v>348</v>
      </c>
      <c r="B4" s="88"/>
      <c r="C4" s="88"/>
    </row>
    <row r="5" spans="1:3" s="81" customFormat="1" ht="18.75">
      <c r="A5" s="83" t="s">
        <v>252</v>
      </c>
      <c r="B5" s="88"/>
      <c r="C5" s="88"/>
    </row>
    <row r="7" spans="1:11" ht="15">
      <c r="A7" s="212" t="s">
        <v>253</v>
      </c>
      <c r="B7" s="212" t="s">
        <v>254</v>
      </c>
      <c r="C7" s="213" t="s">
        <v>255</v>
      </c>
      <c r="D7" s="213"/>
      <c r="E7" s="213"/>
      <c r="F7" s="213"/>
      <c r="G7" s="213"/>
      <c r="H7" s="213"/>
      <c r="I7" s="213"/>
      <c r="J7" s="213"/>
      <c r="K7" s="213"/>
    </row>
    <row r="8" spans="1:11" ht="62.25" customHeight="1">
      <c r="A8" s="212"/>
      <c r="B8" s="212"/>
      <c r="C8" s="89" t="s">
        <v>256</v>
      </c>
      <c r="D8" s="214" t="s">
        <v>257</v>
      </c>
      <c r="E8" s="215"/>
      <c r="F8" s="216" t="s">
        <v>258</v>
      </c>
      <c r="G8" s="217"/>
      <c r="H8" s="216" t="s">
        <v>259</v>
      </c>
      <c r="I8" s="217"/>
      <c r="J8" s="216" t="s">
        <v>260</v>
      </c>
      <c r="K8" s="217"/>
    </row>
    <row r="9" spans="1:11" s="162" customFormat="1" ht="19.5" customHeight="1">
      <c r="A9" s="157"/>
      <c r="B9" s="157"/>
      <c r="C9" s="158" t="s">
        <v>261</v>
      </c>
      <c r="D9" s="159" t="s">
        <v>237</v>
      </c>
      <c r="E9" s="160"/>
      <c r="F9" s="159" t="s">
        <v>238</v>
      </c>
      <c r="G9" s="160"/>
      <c r="H9" s="161" t="s">
        <v>262</v>
      </c>
      <c r="I9" s="152"/>
      <c r="J9" s="159" t="s">
        <v>263</v>
      </c>
      <c r="K9" s="154"/>
    </row>
    <row r="10" spans="1:11" s="166" customFormat="1" ht="19.5" customHeight="1">
      <c r="A10" s="163"/>
      <c r="B10" s="164"/>
      <c r="C10" s="165" t="s">
        <v>264</v>
      </c>
      <c r="D10" s="156" t="s">
        <v>265</v>
      </c>
      <c r="E10" s="156" t="s">
        <v>266</v>
      </c>
      <c r="F10" s="156" t="s">
        <v>265</v>
      </c>
      <c r="G10" s="156" t="s">
        <v>266</v>
      </c>
      <c r="H10" s="156" t="s">
        <v>265</v>
      </c>
      <c r="I10" s="156" t="s">
        <v>266</v>
      </c>
      <c r="J10" s="156" t="s">
        <v>265</v>
      </c>
      <c r="K10" s="156" t="s">
        <v>266</v>
      </c>
    </row>
    <row r="11" spans="1:11" s="166" customFormat="1" ht="19.5" customHeight="1">
      <c r="A11" s="167" t="s">
        <v>267</v>
      </c>
      <c r="B11" s="168" t="s">
        <v>268</v>
      </c>
      <c r="C11" s="168"/>
      <c r="D11" s="169"/>
      <c r="E11" s="169"/>
      <c r="F11" s="169"/>
      <c r="G11" s="169"/>
      <c r="H11" s="169"/>
      <c r="I11" s="169"/>
      <c r="J11" s="169"/>
      <c r="K11" s="169"/>
    </row>
    <row r="12" spans="1:11" s="166" customFormat="1" ht="19.5" customHeight="1">
      <c r="A12" s="167" t="s">
        <v>269</v>
      </c>
      <c r="B12" s="168" t="s">
        <v>270</v>
      </c>
      <c r="C12" s="168"/>
      <c r="D12" s="169"/>
      <c r="E12" s="169"/>
      <c r="F12" s="169"/>
      <c r="G12" s="169"/>
      <c r="H12" s="169"/>
      <c r="I12" s="169"/>
      <c r="J12" s="169"/>
      <c r="K12" s="169"/>
    </row>
    <row r="13" spans="1:11" s="166" customFormat="1" ht="19.5" customHeight="1">
      <c r="A13" s="167" t="s">
        <v>271</v>
      </c>
      <c r="B13" s="168" t="s">
        <v>272</v>
      </c>
      <c r="C13" s="168"/>
      <c r="D13" s="169"/>
      <c r="E13" s="169"/>
      <c r="F13" s="169"/>
      <c r="G13" s="169"/>
      <c r="H13" s="169"/>
      <c r="I13" s="169"/>
      <c r="J13" s="169"/>
      <c r="K13" s="169"/>
    </row>
    <row r="14" spans="1:11" s="166" customFormat="1" ht="19.5" customHeight="1">
      <c r="A14" s="167" t="s">
        <v>273</v>
      </c>
      <c r="B14" s="168" t="s">
        <v>274</v>
      </c>
      <c r="C14" s="168"/>
      <c r="D14" s="169"/>
      <c r="E14" s="169"/>
      <c r="F14" s="169"/>
      <c r="G14" s="169"/>
      <c r="H14" s="169"/>
      <c r="I14" s="169"/>
      <c r="J14" s="169"/>
      <c r="K14" s="169"/>
    </row>
    <row r="15" spans="1:11" s="166" customFormat="1" ht="19.5" customHeight="1">
      <c r="A15" s="167" t="s">
        <v>275</v>
      </c>
      <c r="B15" s="168" t="s">
        <v>276</v>
      </c>
      <c r="C15" s="168"/>
      <c r="D15" s="169"/>
      <c r="E15" s="169"/>
      <c r="F15" s="169"/>
      <c r="G15" s="169"/>
      <c r="H15" s="169"/>
      <c r="I15" s="169"/>
      <c r="J15" s="169"/>
      <c r="K15" s="169"/>
    </row>
    <row r="16" spans="1:11" s="166" customFormat="1" ht="19.5" customHeight="1">
      <c r="A16" s="167" t="s">
        <v>277</v>
      </c>
      <c r="B16" s="168" t="s">
        <v>278</v>
      </c>
      <c r="C16" s="168"/>
      <c r="D16" s="169"/>
      <c r="E16" s="169"/>
      <c r="F16" s="169"/>
      <c r="G16" s="169"/>
      <c r="H16" s="169"/>
      <c r="I16" s="169"/>
      <c r="J16" s="169"/>
      <c r="K16" s="169"/>
    </row>
    <row r="17" spans="1:11" s="166" customFormat="1" ht="19.5" customHeight="1">
      <c r="A17" s="167" t="s">
        <v>279</v>
      </c>
      <c r="B17" s="168" t="s">
        <v>280</v>
      </c>
      <c r="C17" s="168"/>
      <c r="D17" s="169"/>
      <c r="E17" s="169"/>
      <c r="F17" s="169"/>
      <c r="G17" s="169"/>
      <c r="H17" s="169"/>
      <c r="I17" s="169"/>
      <c r="J17" s="169"/>
      <c r="K17" s="169"/>
    </row>
    <row r="18" spans="1:11" s="166" customFormat="1" ht="19.5" customHeight="1">
      <c r="A18" s="167" t="s">
        <v>281</v>
      </c>
      <c r="B18" s="168" t="s">
        <v>282</v>
      </c>
      <c r="C18" s="168"/>
      <c r="D18" s="169"/>
      <c r="E18" s="169"/>
      <c r="F18" s="169"/>
      <c r="G18" s="169"/>
      <c r="H18" s="169"/>
      <c r="I18" s="169"/>
      <c r="J18" s="169"/>
      <c r="K18" s="169"/>
    </row>
    <row r="19" spans="1:11" s="166" customFormat="1" ht="19.5" customHeight="1">
      <c r="A19" s="167" t="s">
        <v>283</v>
      </c>
      <c r="B19" s="168" t="s">
        <v>284</v>
      </c>
      <c r="C19" s="168"/>
      <c r="D19" s="169"/>
      <c r="E19" s="169"/>
      <c r="F19" s="169"/>
      <c r="G19" s="169"/>
      <c r="H19" s="169"/>
      <c r="I19" s="169"/>
      <c r="J19" s="169"/>
      <c r="K19" s="169"/>
    </row>
    <row r="20" spans="1:11" s="166" customFormat="1" ht="19.5" customHeight="1">
      <c r="A20" s="167" t="s">
        <v>285</v>
      </c>
      <c r="B20" s="168" t="s">
        <v>286</v>
      </c>
      <c r="C20" s="168"/>
      <c r="D20" s="169"/>
      <c r="E20" s="169"/>
      <c r="F20" s="169"/>
      <c r="G20" s="169"/>
      <c r="H20" s="169"/>
      <c r="I20" s="169"/>
      <c r="J20" s="169"/>
      <c r="K20" s="169"/>
    </row>
    <row r="21" spans="1:11" s="166" customFormat="1" ht="19.5" customHeight="1">
      <c r="A21" s="167" t="s">
        <v>287</v>
      </c>
      <c r="B21" s="168" t="s">
        <v>288</v>
      </c>
      <c r="C21" s="168"/>
      <c r="D21" s="169"/>
      <c r="E21" s="169"/>
      <c r="F21" s="169"/>
      <c r="G21" s="169"/>
      <c r="H21" s="169"/>
      <c r="I21" s="169"/>
      <c r="J21" s="169"/>
      <c r="K21" s="169"/>
    </row>
    <row r="22" spans="1:11" s="166" customFormat="1" ht="19.5" customHeight="1">
      <c r="A22" s="167" t="s">
        <v>289</v>
      </c>
      <c r="B22" s="168" t="s">
        <v>290</v>
      </c>
      <c r="C22" s="168"/>
      <c r="D22" s="169"/>
      <c r="E22" s="169"/>
      <c r="F22" s="169"/>
      <c r="G22" s="169"/>
      <c r="H22" s="169"/>
      <c r="I22" s="169"/>
      <c r="J22" s="169"/>
      <c r="K22" s="169"/>
    </row>
    <row r="23" spans="1:11" s="166" customFormat="1" ht="19.5" customHeight="1">
      <c r="A23" s="167" t="s">
        <v>291</v>
      </c>
      <c r="B23" s="168" t="s">
        <v>292</v>
      </c>
      <c r="C23" s="168"/>
      <c r="D23" s="169"/>
      <c r="E23" s="169"/>
      <c r="F23" s="169"/>
      <c r="G23" s="169"/>
      <c r="H23" s="169"/>
      <c r="I23" s="169"/>
      <c r="J23" s="169"/>
      <c r="K23" s="169"/>
    </row>
    <row r="24" spans="1:11" s="166" customFormat="1" ht="19.5" customHeight="1">
      <c r="A24" s="167" t="s">
        <v>293</v>
      </c>
      <c r="B24" s="168" t="s">
        <v>294</v>
      </c>
      <c r="C24" s="168"/>
      <c r="D24" s="169"/>
      <c r="E24" s="169"/>
      <c r="F24" s="169"/>
      <c r="G24" s="169"/>
      <c r="H24" s="169"/>
      <c r="I24" s="169"/>
      <c r="J24" s="169"/>
      <c r="K24" s="169"/>
    </row>
    <row r="25" spans="1:11" s="166" customFormat="1" ht="19.5" customHeight="1">
      <c r="A25" s="167" t="s">
        <v>295</v>
      </c>
      <c r="B25" s="168" t="s">
        <v>296</v>
      </c>
      <c r="C25" s="168"/>
      <c r="D25" s="169"/>
      <c r="E25" s="169"/>
      <c r="F25" s="169"/>
      <c r="G25" s="169"/>
      <c r="H25" s="169"/>
      <c r="I25" s="169"/>
      <c r="J25" s="169"/>
      <c r="K25" s="169"/>
    </row>
    <row r="26" spans="1:11" s="166" customFormat="1" ht="19.5" customHeight="1">
      <c r="A26" s="167" t="s">
        <v>297</v>
      </c>
      <c r="B26" s="168" t="s">
        <v>298</v>
      </c>
      <c r="C26" s="168"/>
      <c r="D26" s="169"/>
      <c r="E26" s="169"/>
      <c r="F26" s="169"/>
      <c r="G26" s="169"/>
      <c r="H26" s="169"/>
      <c r="I26" s="169"/>
      <c r="J26" s="169"/>
      <c r="K26" s="169"/>
    </row>
    <row r="27" spans="1:11" s="166" customFormat="1" ht="19.5" customHeight="1">
      <c r="A27" s="170" t="s">
        <v>299</v>
      </c>
      <c r="B27" s="171" t="s">
        <v>300</v>
      </c>
      <c r="C27" s="171"/>
      <c r="D27" s="172"/>
      <c r="E27" s="172"/>
      <c r="F27" s="172"/>
      <c r="G27" s="172"/>
      <c r="H27" s="172"/>
      <c r="I27" s="172"/>
      <c r="J27" s="172"/>
      <c r="K27" s="172"/>
    </row>
    <row r="28" ht="19.5" customHeight="1">
      <c r="A28" s="138" t="s">
        <v>301</v>
      </c>
    </row>
  </sheetData>
  <sheetProtection/>
  <mergeCells count="7">
    <mergeCell ref="A7:A8"/>
    <mergeCell ref="B7:B8"/>
    <mergeCell ref="C7:K7"/>
    <mergeCell ref="D8:E8"/>
    <mergeCell ref="F8:G8"/>
    <mergeCell ref="H8:I8"/>
    <mergeCell ref="J8:K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Header>&amp;L&amp;F&amp;R&amp;A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7.421875" style="94" customWidth="1"/>
    <col min="2" max="2" width="14.28125" style="93" customWidth="1"/>
    <col min="3" max="3" width="14.8515625" style="93" customWidth="1"/>
    <col min="4" max="11" width="12.7109375" style="0" customWidth="1"/>
  </cols>
  <sheetData>
    <row r="1" spans="1:9" s="81" customFormat="1" ht="18.75">
      <c r="A1" s="79" t="s">
        <v>223</v>
      </c>
      <c r="B1" s="79"/>
      <c r="C1" s="87"/>
      <c r="D1" s="80" t="s">
        <v>224</v>
      </c>
      <c r="E1" s="80"/>
      <c r="F1" s="80"/>
      <c r="G1" s="80"/>
      <c r="H1" s="80"/>
      <c r="I1" s="80" t="s">
        <v>225</v>
      </c>
    </row>
    <row r="2" s="81" customFormat="1" ht="15"/>
    <row r="3" s="81" customFormat="1" ht="15">
      <c r="B3" s="82"/>
    </row>
    <row r="4" spans="1:3" s="81" customFormat="1" ht="18.75">
      <c r="A4" s="83" t="s">
        <v>349</v>
      </c>
      <c r="B4" s="88"/>
      <c r="C4" s="88"/>
    </row>
    <row r="5" spans="1:3" s="81" customFormat="1" ht="18.75">
      <c r="A5" s="83" t="s">
        <v>252</v>
      </c>
      <c r="B5" s="88"/>
      <c r="C5" s="88"/>
    </row>
    <row r="7" spans="1:11" ht="15">
      <c r="A7" s="212" t="s">
        <v>253</v>
      </c>
      <c r="B7" s="212" t="s">
        <v>254</v>
      </c>
      <c r="C7" s="213" t="s">
        <v>255</v>
      </c>
      <c r="D7" s="213"/>
      <c r="E7" s="213"/>
      <c r="F7" s="213"/>
      <c r="G7" s="213"/>
      <c r="H7" s="213"/>
      <c r="I7" s="213"/>
      <c r="J7" s="213"/>
      <c r="K7" s="213"/>
    </row>
    <row r="8" spans="1:11" ht="62.25" customHeight="1">
      <c r="A8" s="212"/>
      <c r="B8" s="212"/>
      <c r="C8" s="89" t="s">
        <v>256</v>
      </c>
      <c r="D8" s="214" t="s">
        <v>257</v>
      </c>
      <c r="E8" s="215"/>
      <c r="F8" s="216" t="s">
        <v>258</v>
      </c>
      <c r="G8" s="217"/>
      <c r="H8" s="216" t="s">
        <v>259</v>
      </c>
      <c r="I8" s="217"/>
      <c r="J8" s="216" t="s">
        <v>260</v>
      </c>
      <c r="K8" s="217"/>
    </row>
    <row r="9" spans="1:11" s="162" customFormat="1" ht="19.5" customHeight="1">
      <c r="A9" s="157"/>
      <c r="B9" s="157"/>
      <c r="C9" s="158" t="s">
        <v>261</v>
      </c>
      <c r="D9" s="159" t="s">
        <v>237</v>
      </c>
      <c r="E9" s="160"/>
      <c r="F9" s="159" t="s">
        <v>238</v>
      </c>
      <c r="G9" s="160"/>
      <c r="H9" s="161" t="s">
        <v>262</v>
      </c>
      <c r="I9" s="152"/>
      <c r="J9" s="159" t="s">
        <v>263</v>
      </c>
      <c r="K9" s="154"/>
    </row>
    <row r="10" spans="1:11" s="166" customFormat="1" ht="19.5" customHeight="1">
      <c r="A10" s="163"/>
      <c r="B10" s="164"/>
      <c r="C10" s="165" t="s">
        <v>264</v>
      </c>
      <c r="D10" s="156" t="s">
        <v>265</v>
      </c>
      <c r="E10" s="156" t="s">
        <v>266</v>
      </c>
      <c r="F10" s="156" t="s">
        <v>265</v>
      </c>
      <c r="G10" s="156" t="s">
        <v>266</v>
      </c>
      <c r="H10" s="156" t="s">
        <v>265</v>
      </c>
      <c r="I10" s="156" t="s">
        <v>266</v>
      </c>
      <c r="J10" s="156" t="s">
        <v>265</v>
      </c>
      <c r="K10" s="156" t="s">
        <v>266</v>
      </c>
    </row>
    <row r="11" spans="1:11" s="166" customFormat="1" ht="19.5" customHeight="1">
      <c r="A11" s="167" t="s">
        <v>267</v>
      </c>
      <c r="B11" s="168" t="s">
        <v>268</v>
      </c>
      <c r="C11" s="168"/>
      <c r="D11" s="169"/>
      <c r="E11" s="169"/>
      <c r="F11" s="169"/>
      <c r="G11" s="169"/>
      <c r="H11" s="169"/>
      <c r="I11" s="169"/>
      <c r="J11" s="169"/>
      <c r="K11" s="169"/>
    </row>
    <row r="12" spans="1:11" s="166" customFormat="1" ht="19.5" customHeight="1">
      <c r="A12" s="167" t="s">
        <v>269</v>
      </c>
      <c r="B12" s="168" t="s">
        <v>270</v>
      </c>
      <c r="C12" s="168"/>
      <c r="D12" s="169"/>
      <c r="E12" s="169"/>
      <c r="F12" s="169"/>
      <c r="G12" s="169"/>
      <c r="H12" s="169"/>
      <c r="I12" s="169"/>
      <c r="J12" s="169"/>
      <c r="K12" s="169"/>
    </row>
    <row r="13" spans="1:11" s="166" customFormat="1" ht="19.5" customHeight="1">
      <c r="A13" s="167" t="s">
        <v>271</v>
      </c>
      <c r="B13" s="168" t="s">
        <v>272</v>
      </c>
      <c r="C13" s="168"/>
      <c r="D13" s="169"/>
      <c r="E13" s="169"/>
      <c r="F13" s="169"/>
      <c r="G13" s="169"/>
      <c r="H13" s="169"/>
      <c r="I13" s="169"/>
      <c r="J13" s="169"/>
      <c r="K13" s="169"/>
    </row>
    <row r="14" spans="1:11" s="166" customFormat="1" ht="19.5" customHeight="1">
      <c r="A14" s="167" t="s">
        <v>273</v>
      </c>
      <c r="B14" s="168" t="s">
        <v>274</v>
      </c>
      <c r="C14" s="168"/>
      <c r="D14" s="169"/>
      <c r="E14" s="169"/>
      <c r="F14" s="169"/>
      <c r="G14" s="169"/>
      <c r="H14" s="169"/>
      <c r="I14" s="169"/>
      <c r="J14" s="169"/>
      <c r="K14" s="169"/>
    </row>
    <row r="15" spans="1:11" s="166" customFormat="1" ht="19.5" customHeight="1">
      <c r="A15" s="167" t="s">
        <v>275</v>
      </c>
      <c r="B15" s="168" t="s">
        <v>276</v>
      </c>
      <c r="C15" s="168"/>
      <c r="D15" s="169"/>
      <c r="E15" s="169"/>
      <c r="F15" s="169"/>
      <c r="G15" s="169"/>
      <c r="H15" s="169"/>
      <c r="I15" s="169"/>
      <c r="J15" s="169"/>
      <c r="K15" s="169"/>
    </row>
    <row r="16" spans="1:11" s="166" customFormat="1" ht="19.5" customHeight="1">
      <c r="A16" s="167" t="s">
        <v>277</v>
      </c>
      <c r="B16" s="168" t="s">
        <v>278</v>
      </c>
      <c r="C16" s="168"/>
      <c r="D16" s="169"/>
      <c r="E16" s="169"/>
      <c r="F16" s="169"/>
      <c r="G16" s="169"/>
      <c r="H16" s="169"/>
      <c r="I16" s="169"/>
      <c r="J16" s="169"/>
      <c r="K16" s="169"/>
    </row>
    <row r="17" spans="1:11" s="166" customFormat="1" ht="19.5" customHeight="1">
      <c r="A17" s="167" t="s">
        <v>279</v>
      </c>
      <c r="B17" s="168" t="s">
        <v>280</v>
      </c>
      <c r="C17" s="168"/>
      <c r="D17" s="169"/>
      <c r="E17" s="169"/>
      <c r="F17" s="169"/>
      <c r="G17" s="169"/>
      <c r="H17" s="169"/>
      <c r="I17" s="169"/>
      <c r="J17" s="169"/>
      <c r="K17" s="169"/>
    </row>
    <row r="18" spans="1:11" s="166" customFormat="1" ht="19.5" customHeight="1">
      <c r="A18" s="167" t="s">
        <v>281</v>
      </c>
      <c r="B18" s="168" t="s">
        <v>282</v>
      </c>
      <c r="C18" s="168"/>
      <c r="D18" s="169"/>
      <c r="E18" s="169"/>
      <c r="F18" s="169"/>
      <c r="G18" s="169"/>
      <c r="H18" s="169"/>
      <c r="I18" s="169"/>
      <c r="J18" s="169"/>
      <c r="K18" s="169"/>
    </row>
    <row r="19" spans="1:11" s="166" customFormat="1" ht="19.5" customHeight="1">
      <c r="A19" s="167" t="s">
        <v>283</v>
      </c>
      <c r="B19" s="168" t="s">
        <v>284</v>
      </c>
      <c r="C19" s="168"/>
      <c r="D19" s="169"/>
      <c r="E19" s="169"/>
      <c r="F19" s="169"/>
      <c r="G19" s="169"/>
      <c r="H19" s="169"/>
      <c r="I19" s="169"/>
      <c r="J19" s="169"/>
      <c r="K19" s="169"/>
    </row>
    <row r="20" spans="1:11" s="166" customFormat="1" ht="19.5" customHeight="1">
      <c r="A20" s="167" t="s">
        <v>285</v>
      </c>
      <c r="B20" s="168" t="s">
        <v>286</v>
      </c>
      <c r="C20" s="168"/>
      <c r="D20" s="169"/>
      <c r="E20" s="169"/>
      <c r="F20" s="169"/>
      <c r="G20" s="169"/>
      <c r="H20" s="169"/>
      <c r="I20" s="169"/>
      <c r="J20" s="169"/>
      <c r="K20" s="169"/>
    </row>
    <row r="21" spans="1:11" s="166" customFormat="1" ht="19.5" customHeight="1">
      <c r="A21" s="167" t="s">
        <v>287</v>
      </c>
      <c r="B21" s="168" t="s">
        <v>288</v>
      </c>
      <c r="C21" s="168"/>
      <c r="D21" s="169"/>
      <c r="E21" s="169"/>
      <c r="F21" s="169"/>
      <c r="G21" s="169"/>
      <c r="H21" s="169"/>
      <c r="I21" s="169"/>
      <c r="J21" s="169"/>
      <c r="K21" s="169"/>
    </row>
    <row r="22" spans="1:11" s="166" customFormat="1" ht="19.5" customHeight="1">
      <c r="A22" s="167" t="s">
        <v>289</v>
      </c>
      <c r="B22" s="168" t="s">
        <v>290</v>
      </c>
      <c r="C22" s="168"/>
      <c r="D22" s="169"/>
      <c r="E22" s="169"/>
      <c r="F22" s="169"/>
      <c r="G22" s="169"/>
      <c r="H22" s="169"/>
      <c r="I22" s="169"/>
      <c r="J22" s="169"/>
      <c r="K22" s="169"/>
    </row>
    <row r="23" spans="1:11" s="166" customFormat="1" ht="19.5" customHeight="1">
      <c r="A23" s="167" t="s">
        <v>291</v>
      </c>
      <c r="B23" s="168" t="s">
        <v>292</v>
      </c>
      <c r="C23" s="168"/>
      <c r="D23" s="169"/>
      <c r="E23" s="169"/>
      <c r="F23" s="169"/>
      <c r="G23" s="169"/>
      <c r="H23" s="169"/>
      <c r="I23" s="169"/>
      <c r="J23" s="169"/>
      <c r="K23" s="169"/>
    </row>
    <row r="24" spans="1:11" s="166" customFormat="1" ht="19.5" customHeight="1">
      <c r="A24" s="167" t="s">
        <v>293</v>
      </c>
      <c r="B24" s="168" t="s">
        <v>294</v>
      </c>
      <c r="C24" s="168"/>
      <c r="D24" s="169"/>
      <c r="E24" s="169"/>
      <c r="F24" s="169"/>
      <c r="G24" s="169"/>
      <c r="H24" s="169"/>
      <c r="I24" s="169"/>
      <c r="J24" s="169"/>
      <c r="K24" s="169"/>
    </row>
    <row r="25" spans="1:11" s="166" customFormat="1" ht="19.5" customHeight="1">
      <c r="A25" s="167" t="s">
        <v>295</v>
      </c>
      <c r="B25" s="168" t="s">
        <v>296</v>
      </c>
      <c r="C25" s="168"/>
      <c r="D25" s="169"/>
      <c r="E25" s="169"/>
      <c r="F25" s="169"/>
      <c r="G25" s="169"/>
      <c r="H25" s="169"/>
      <c r="I25" s="169"/>
      <c r="J25" s="169"/>
      <c r="K25" s="169"/>
    </row>
    <row r="26" spans="1:11" s="166" customFormat="1" ht="19.5" customHeight="1">
      <c r="A26" s="167" t="s">
        <v>297</v>
      </c>
      <c r="B26" s="168" t="s">
        <v>298</v>
      </c>
      <c r="C26" s="168"/>
      <c r="D26" s="169"/>
      <c r="E26" s="169"/>
      <c r="F26" s="169"/>
      <c r="G26" s="169"/>
      <c r="H26" s="169"/>
      <c r="I26" s="169"/>
      <c r="J26" s="169"/>
      <c r="K26" s="169"/>
    </row>
    <row r="27" spans="1:11" s="166" customFormat="1" ht="19.5" customHeight="1">
      <c r="A27" s="170" t="s">
        <v>299</v>
      </c>
      <c r="B27" s="171" t="s">
        <v>300</v>
      </c>
      <c r="C27" s="171"/>
      <c r="D27" s="172"/>
      <c r="E27" s="172"/>
      <c r="F27" s="172"/>
      <c r="G27" s="172"/>
      <c r="H27" s="172"/>
      <c r="I27" s="172"/>
      <c r="J27" s="172"/>
      <c r="K27" s="172"/>
    </row>
    <row r="28" ht="19.5" customHeight="1">
      <c r="A28" s="138" t="s">
        <v>301</v>
      </c>
    </row>
  </sheetData>
  <sheetProtection/>
  <mergeCells count="7">
    <mergeCell ref="A7:A8"/>
    <mergeCell ref="B7:B8"/>
    <mergeCell ref="C7:K7"/>
    <mergeCell ref="D8:E8"/>
    <mergeCell ref="F8:G8"/>
    <mergeCell ref="H8:I8"/>
    <mergeCell ref="J8:K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Header>&amp;L&amp;F&amp;R&amp;A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421875" style="94" customWidth="1"/>
    <col min="2" max="2" width="14.28125" style="93" customWidth="1"/>
    <col min="3" max="3" width="14.8515625" style="93" customWidth="1"/>
    <col min="4" max="11" width="12.7109375" style="0" customWidth="1"/>
  </cols>
  <sheetData>
    <row r="1" spans="1:9" s="81" customFormat="1" ht="18.75">
      <c r="A1" s="79" t="s">
        <v>223</v>
      </c>
      <c r="B1" s="79"/>
      <c r="C1" s="87"/>
      <c r="D1" s="80" t="s">
        <v>224</v>
      </c>
      <c r="E1" s="80"/>
      <c r="F1" s="80"/>
      <c r="G1" s="80"/>
      <c r="H1" s="80"/>
      <c r="I1" s="80" t="s">
        <v>225</v>
      </c>
    </row>
    <row r="2" s="81" customFormat="1" ht="15"/>
    <row r="3" s="81" customFormat="1" ht="15">
      <c r="B3" s="82"/>
    </row>
    <row r="4" spans="1:3" s="81" customFormat="1" ht="18.75">
      <c r="A4" s="83" t="s">
        <v>251</v>
      </c>
      <c r="B4" s="88"/>
      <c r="C4" s="88"/>
    </row>
    <row r="5" spans="1:3" s="81" customFormat="1" ht="18.75">
      <c r="A5" s="83" t="s">
        <v>252</v>
      </c>
      <c r="B5" s="88"/>
      <c r="C5" s="88"/>
    </row>
    <row r="7" spans="1:11" ht="15">
      <c r="A7" s="212" t="s">
        <v>253</v>
      </c>
      <c r="B7" s="212" t="s">
        <v>254</v>
      </c>
      <c r="C7" s="213" t="s">
        <v>255</v>
      </c>
      <c r="D7" s="213"/>
      <c r="E7" s="213"/>
      <c r="F7" s="213"/>
      <c r="G7" s="213"/>
      <c r="H7" s="213"/>
      <c r="I7" s="213"/>
      <c r="J7" s="213"/>
      <c r="K7" s="213"/>
    </row>
    <row r="8" spans="1:11" ht="62.25" customHeight="1">
      <c r="A8" s="212"/>
      <c r="B8" s="212"/>
      <c r="C8" s="89" t="s">
        <v>256</v>
      </c>
      <c r="D8" s="214" t="s">
        <v>257</v>
      </c>
      <c r="E8" s="215"/>
      <c r="F8" s="216" t="s">
        <v>258</v>
      </c>
      <c r="G8" s="217"/>
      <c r="H8" s="216" t="s">
        <v>259</v>
      </c>
      <c r="I8" s="217"/>
      <c r="J8" s="216" t="s">
        <v>260</v>
      </c>
      <c r="K8" s="217"/>
    </row>
    <row r="9" spans="1:11" s="162" customFormat="1" ht="19.5" customHeight="1">
      <c r="A9" s="157"/>
      <c r="B9" s="157"/>
      <c r="C9" s="158" t="s">
        <v>261</v>
      </c>
      <c r="D9" s="159" t="s">
        <v>237</v>
      </c>
      <c r="E9" s="160"/>
      <c r="F9" s="159" t="s">
        <v>238</v>
      </c>
      <c r="G9" s="160"/>
      <c r="H9" s="161" t="s">
        <v>262</v>
      </c>
      <c r="I9" s="152"/>
      <c r="J9" s="159" t="s">
        <v>263</v>
      </c>
      <c r="K9" s="154"/>
    </row>
    <row r="10" spans="1:11" s="166" customFormat="1" ht="19.5" customHeight="1">
      <c r="A10" s="163"/>
      <c r="B10" s="164"/>
      <c r="C10" s="165" t="s">
        <v>264</v>
      </c>
      <c r="D10" s="156" t="s">
        <v>265</v>
      </c>
      <c r="E10" s="156" t="s">
        <v>266</v>
      </c>
      <c r="F10" s="156" t="s">
        <v>265</v>
      </c>
      <c r="G10" s="156" t="s">
        <v>266</v>
      </c>
      <c r="H10" s="156" t="s">
        <v>265</v>
      </c>
      <c r="I10" s="156" t="s">
        <v>266</v>
      </c>
      <c r="J10" s="156" t="s">
        <v>265</v>
      </c>
      <c r="K10" s="156" t="s">
        <v>266</v>
      </c>
    </row>
    <row r="11" spans="1:11" s="166" customFormat="1" ht="19.5" customHeight="1">
      <c r="A11" s="167" t="s">
        <v>267</v>
      </c>
      <c r="B11" s="168" t="s">
        <v>268</v>
      </c>
      <c r="C11" s="168"/>
      <c r="D11" s="169"/>
      <c r="E11" s="169"/>
      <c r="F11" s="169"/>
      <c r="G11" s="169"/>
      <c r="H11" s="169"/>
      <c r="I11" s="169"/>
      <c r="J11" s="169"/>
      <c r="K11" s="169"/>
    </row>
    <row r="12" spans="1:11" s="166" customFormat="1" ht="19.5" customHeight="1">
      <c r="A12" s="167" t="s">
        <v>269</v>
      </c>
      <c r="B12" s="168" t="s">
        <v>270</v>
      </c>
      <c r="C12" s="168"/>
      <c r="D12" s="169"/>
      <c r="E12" s="169"/>
      <c r="F12" s="169"/>
      <c r="G12" s="169"/>
      <c r="H12" s="169"/>
      <c r="I12" s="169"/>
      <c r="J12" s="169"/>
      <c r="K12" s="169"/>
    </row>
    <row r="13" spans="1:11" s="166" customFormat="1" ht="19.5" customHeight="1">
      <c r="A13" s="167" t="s">
        <v>271</v>
      </c>
      <c r="B13" s="168" t="s">
        <v>272</v>
      </c>
      <c r="C13" s="168"/>
      <c r="D13" s="169"/>
      <c r="E13" s="169"/>
      <c r="F13" s="169"/>
      <c r="G13" s="169"/>
      <c r="H13" s="169"/>
      <c r="I13" s="169"/>
      <c r="J13" s="169"/>
      <c r="K13" s="169"/>
    </row>
    <row r="14" spans="1:11" s="166" customFormat="1" ht="19.5" customHeight="1">
      <c r="A14" s="167" t="s">
        <v>273</v>
      </c>
      <c r="B14" s="168" t="s">
        <v>274</v>
      </c>
      <c r="C14" s="168"/>
      <c r="D14" s="169"/>
      <c r="E14" s="169"/>
      <c r="F14" s="169"/>
      <c r="G14" s="169"/>
      <c r="H14" s="169"/>
      <c r="I14" s="169"/>
      <c r="J14" s="169"/>
      <c r="K14" s="169"/>
    </row>
    <row r="15" spans="1:11" s="166" customFormat="1" ht="19.5" customHeight="1">
      <c r="A15" s="167" t="s">
        <v>275</v>
      </c>
      <c r="B15" s="168" t="s">
        <v>276</v>
      </c>
      <c r="C15" s="168"/>
      <c r="D15" s="169"/>
      <c r="E15" s="169"/>
      <c r="F15" s="169"/>
      <c r="G15" s="169"/>
      <c r="H15" s="169"/>
      <c r="I15" s="169"/>
      <c r="J15" s="169"/>
      <c r="K15" s="169"/>
    </row>
    <row r="16" spans="1:11" s="166" customFormat="1" ht="19.5" customHeight="1">
      <c r="A16" s="167" t="s">
        <v>277</v>
      </c>
      <c r="B16" s="168" t="s">
        <v>278</v>
      </c>
      <c r="C16" s="168"/>
      <c r="D16" s="169"/>
      <c r="E16" s="169"/>
      <c r="F16" s="169"/>
      <c r="G16" s="169"/>
      <c r="H16" s="169"/>
      <c r="I16" s="169"/>
      <c r="J16" s="169"/>
      <c r="K16" s="169"/>
    </row>
    <row r="17" spans="1:11" s="166" customFormat="1" ht="19.5" customHeight="1">
      <c r="A17" s="167" t="s">
        <v>279</v>
      </c>
      <c r="B17" s="168" t="s">
        <v>280</v>
      </c>
      <c r="C17" s="168"/>
      <c r="D17" s="169"/>
      <c r="E17" s="169"/>
      <c r="F17" s="169"/>
      <c r="G17" s="169"/>
      <c r="H17" s="169"/>
      <c r="I17" s="169"/>
      <c r="J17" s="169"/>
      <c r="K17" s="169"/>
    </row>
    <row r="18" spans="1:11" s="166" customFormat="1" ht="19.5" customHeight="1">
      <c r="A18" s="167" t="s">
        <v>281</v>
      </c>
      <c r="B18" s="168" t="s">
        <v>282</v>
      </c>
      <c r="C18" s="168"/>
      <c r="D18" s="169"/>
      <c r="E18" s="169"/>
      <c r="F18" s="169"/>
      <c r="G18" s="169"/>
      <c r="H18" s="169"/>
      <c r="I18" s="169"/>
      <c r="J18" s="169"/>
      <c r="K18" s="169"/>
    </row>
    <row r="19" spans="1:11" s="166" customFormat="1" ht="19.5" customHeight="1">
      <c r="A19" s="167" t="s">
        <v>283</v>
      </c>
      <c r="B19" s="168" t="s">
        <v>284</v>
      </c>
      <c r="C19" s="168"/>
      <c r="D19" s="169"/>
      <c r="E19" s="169"/>
      <c r="F19" s="169"/>
      <c r="G19" s="169"/>
      <c r="H19" s="169"/>
      <c r="I19" s="169"/>
      <c r="J19" s="169"/>
      <c r="K19" s="169"/>
    </row>
    <row r="20" spans="1:11" s="166" customFormat="1" ht="19.5" customHeight="1">
      <c r="A20" s="167" t="s">
        <v>285</v>
      </c>
      <c r="B20" s="168" t="s">
        <v>286</v>
      </c>
      <c r="C20" s="168"/>
      <c r="D20" s="169"/>
      <c r="E20" s="169"/>
      <c r="F20" s="169"/>
      <c r="G20" s="169"/>
      <c r="H20" s="169"/>
      <c r="I20" s="169"/>
      <c r="J20" s="169"/>
      <c r="K20" s="169"/>
    </row>
    <row r="21" spans="1:11" s="166" customFormat="1" ht="19.5" customHeight="1">
      <c r="A21" s="167" t="s">
        <v>287</v>
      </c>
      <c r="B21" s="168" t="s">
        <v>288</v>
      </c>
      <c r="C21" s="168"/>
      <c r="D21" s="169"/>
      <c r="E21" s="169"/>
      <c r="F21" s="169"/>
      <c r="G21" s="169"/>
      <c r="H21" s="169"/>
      <c r="I21" s="169"/>
      <c r="J21" s="169"/>
      <c r="K21" s="169"/>
    </row>
    <row r="22" spans="1:11" s="166" customFormat="1" ht="19.5" customHeight="1">
      <c r="A22" s="167" t="s">
        <v>289</v>
      </c>
      <c r="B22" s="168" t="s">
        <v>290</v>
      </c>
      <c r="C22" s="168"/>
      <c r="D22" s="169"/>
      <c r="E22" s="169"/>
      <c r="F22" s="169"/>
      <c r="G22" s="169"/>
      <c r="H22" s="169"/>
      <c r="I22" s="169"/>
      <c r="J22" s="169"/>
      <c r="K22" s="169"/>
    </row>
    <row r="23" spans="1:11" s="166" customFormat="1" ht="19.5" customHeight="1">
      <c r="A23" s="167" t="s">
        <v>291</v>
      </c>
      <c r="B23" s="168" t="s">
        <v>292</v>
      </c>
      <c r="C23" s="168"/>
      <c r="D23" s="169"/>
      <c r="E23" s="169"/>
      <c r="F23" s="169"/>
      <c r="G23" s="169"/>
      <c r="H23" s="169"/>
      <c r="I23" s="169"/>
      <c r="J23" s="169"/>
      <c r="K23" s="169"/>
    </row>
    <row r="24" spans="1:11" s="166" customFormat="1" ht="19.5" customHeight="1">
      <c r="A24" s="167" t="s">
        <v>293</v>
      </c>
      <c r="B24" s="168" t="s">
        <v>294</v>
      </c>
      <c r="C24" s="168"/>
      <c r="D24" s="169"/>
      <c r="E24" s="169"/>
      <c r="F24" s="169"/>
      <c r="G24" s="169"/>
      <c r="H24" s="169"/>
      <c r="I24" s="169"/>
      <c r="J24" s="169"/>
      <c r="K24" s="169"/>
    </row>
    <row r="25" spans="1:11" s="166" customFormat="1" ht="19.5" customHeight="1">
      <c r="A25" s="167" t="s">
        <v>295</v>
      </c>
      <c r="B25" s="168" t="s">
        <v>296</v>
      </c>
      <c r="C25" s="168"/>
      <c r="D25" s="169"/>
      <c r="E25" s="169"/>
      <c r="F25" s="169"/>
      <c r="G25" s="169"/>
      <c r="H25" s="169"/>
      <c r="I25" s="169"/>
      <c r="J25" s="169"/>
      <c r="K25" s="169"/>
    </row>
    <row r="26" spans="1:11" s="166" customFormat="1" ht="19.5" customHeight="1">
      <c r="A26" s="167" t="s">
        <v>297</v>
      </c>
      <c r="B26" s="168" t="s">
        <v>298</v>
      </c>
      <c r="C26" s="168"/>
      <c r="D26" s="169"/>
      <c r="E26" s="169"/>
      <c r="F26" s="169"/>
      <c r="G26" s="169"/>
      <c r="H26" s="169"/>
      <c r="I26" s="169"/>
      <c r="J26" s="169"/>
      <c r="K26" s="169"/>
    </row>
    <row r="27" spans="1:11" s="166" customFormat="1" ht="19.5" customHeight="1">
      <c r="A27" s="170" t="s">
        <v>299</v>
      </c>
      <c r="B27" s="171" t="s">
        <v>300</v>
      </c>
      <c r="C27" s="171"/>
      <c r="D27" s="172"/>
      <c r="E27" s="172"/>
      <c r="F27" s="172"/>
      <c r="G27" s="172"/>
      <c r="H27" s="172"/>
      <c r="I27" s="172"/>
      <c r="J27" s="172"/>
      <c r="K27" s="172"/>
    </row>
    <row r="28" ht="19.5" customHeight="1">
      <c r="A28" s="138" t="s">
        <v>301</v>
      </c>
    </row>
  </sheetData>
  <sheetProtection/>
  <mergeCells count="7">
    <mergeCell ref="A7:A8"/>
    <mergeCell ref="B7:B8"/>
    <mergeCell ref="C7:K7"/>
    <mergeCell ref="D8:E8"/>
    <mergeCell ref="F8:G8"/>
    <mergeCell ref="H8:I8"/>
    <mergeCell ref="J8:K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Header>&amp;L&amp;F&amp;R&amp;A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6.00390625" style="0" customWidth="1"/>
    <col min="2" max="2" width="12.421875" style="0" customWidth="1"/>
    <col min="3" max="3" width="19.421875" style="136" customWidth="1"/>
    <col min="4" max="4" width="17.28125" style="0" customWidth="1"/>
    <col min="5" max="12" width="12.7109375" style="0" customWidth="1"/>
  </cols>
  <sheetData>
    <row r="1" spans="1:9" s="81" customFormat="1" ht="18.75">
      <c r="A1" s="79" t="s">
        <v>223</v>
      </c>
      <c r="B1" s="79"/>
      <c r="C1" s="118"/>
      <c r="D1" s="80" t="s">
        <v>224</v>
      </c>
      <c r="E1" s="80"/>
      <c r="F1" s="80"/>
      <c r="G1" s="80"/>
      <c r="H1" s="80"/>
      <c r="I1" s="80" t="s">
        <v>225</v>
      </c>
    </row>
    <row r="2" s="81" customFormat="1" ht="15">
      <c r="C2" s="135"/>
    </row>
    <row r="3" spans="2:3" s="81" customFormat="1" ht="15">
      <c r="B3" s="82"/>
      <c r="C3" s="135"/>
    </row>
    <row r="4" spans="1:3" s="81" customFormat="1" ht="18.75">
      <c r="A4" s="83" t="s">
        <v>302</v>
      </c>
      <c r="B4" s="1"/>
      <c r="C4" s="135"/>
    </row>
    <row r="5" spans="1:2" ht="15.75">
      <c r="A5" s="94"/>
      <c r="B5" s="94"/>
    </row>
    <row r="6" spans="1:2" ht="15.75">
      <c r="A6" s="94"/>
      <c r="B6" s="94"/>
    </row>
    <row r="7" spans="1:12" ht="78.75">
      <c r="A7" s="115" t="s">
        <v>234</v>
      </c>
      <c r="B7" s="98" t="s">
        <v>303</v>
      </c>
      <c r="C7" s="145" t="s">
        <v>344</v>
      </c>
      <c r="D7" s="116" t="s">
        <v>304</v>
      </c>
      <c r="E7" s="218" t="s">
        <v>305</v>
      </c>
      <c r="F7" s="218"/>
      <c r="G7" s="218" t="s">
        <v>306</v>
      </c>
      <c r="H7" s="218"/>
      <c r="I7" s="219" t="s">
        <v>307</v>
      </c>
      <c r="J7" s="219"/>
      <c r="K7" s="219" t="s">
        <v>308</v>
      </c>
      <c r="L7" s="219"/>
    </row>
    <row r="8" spans="1:12" s="166" customFormat="1" ht="19.5" customHeight="1">
      <c r="A8" s="163"/>
      <c r="B8" s="163"/>
      <c r="C8" s="173"/>
      <c r="D8" s="100" t="s">
        <v>261</v>
      </c>
      <c r="E8" s="100" t="s">
        <v>237</v>
      </c>
      <c r="F8" s="100"/>
      <c r="G8" s="100" t="s">
        <v>238</v>
      </c>
      <c r="H8" s="100"/>
      <c r="I8" s="100" t="s">
        <v>239</v>
      </c>
      <c r="J8" s="100"/>
      <c r="K8" s="100" t="s">
        <v>263</v>
      </c>
      <c r="L8" s="169"/>
    </row>
    <row r="9" spans="1:12" s="166" customFormat="1" ht="19.5" customHeight="1">
      <c r="A9" s="163"/>
      <c r="B9" s="174"/>
      <c r="C9" s="175"/>
      <c r="D9" s="100" t="s">
        <v>264</v>
      </c>
      <c r="E9" s="100" t="s">
        <v>265</v>
      </c>
      <c r="F9" s="100" t="s">
        <v>266</v>
      </c>
      <c r="G9" s="100" t="s">
        <v>265</v>
      </c>
      <c r="H9" s="100" t="s">
        <v>266</v>
      </c>
      <c r="I9" s="100" t="s">
        <v>265</v>
      </c>
      <c r="J9" s="100" t="s">
        <v>266</v>
      </c>
      <c r="K9" s="100" t="s">
        <v>265</v>
      </c>
      <c r="L9" s="100" t="s">
        <v>266</v>
      </c>
    </row>
    <row r="10" spans="1:12" s="166" customFormat="1" ht="19.5" customHeight="1">
      <c r="A10" s="167" t="s">
        <v>267</v>
      </c>
      <c r="B10" s="150" t="s">
        <v>38</v>
      </c>
      <c r="C10" s="101">
        <v>741</v>
      </c>
      <c r="D10" s="169"/>
      <c r="E10" s="100"/>
      <c r="F10" s="100"/>
      <c r="G10" s="100"/>
      <c r="H10" s="100"/>
      <c r="I10" s="100"/>
      <c r="J10" s="100"/>
      <c r="K10" s="100"/>
      <c r="L10" s="100"/>
    </row>
    <row r="11" spans="1:12" s="166" customFormat="1" ht="19.5" customHeight="1">
      <c r="A11" s="167" t="s">
        <v>269</v>
      </c>
      <c r="B11" s="150" t="s">
        <v>46</v>
      </c>
      <c r="C11" s="101">
        <v>7421</v>
      </c>
      <c r="D11" s="169"/>
      <c r="E11" s="100"/>
      <c r="F11" s="100"/>
      <c r="G11" s="100"/>
      <c r="H11" s="100"/>
      <c r="I11" s="100"/>
      <c r="J11" s="100"/>
      <c r="K11" s="100"/>
      <c r="L11" s="100"/>
    </row>
    <row r="12" spans="1:12" s="166" customFormat="1" ht="19.5" customHeight="1">
      <c r="A12" s="167" t="s">
        <v>271</v>
      </c>
      <c r="B12" s="150" t="s">
        <v>50</v>
      </c>
      <c r="C12" s="101">
        <v>7454</v>
      </c>
      <c r="D12" s="169"/>
      <c r="E12" s="100"/>
      <c r="F12" s="100"/>
      <c r="G12" s="100"/>
      <c r="H12" s="100"/>
      <c r="I12" s="100"/>
      <c r="J12" s="100"/>
      <c r="K12" s="100"/>
      <c r="L12" s="100"/>
    </row>
    <row r="13" spans="1:12" s="166" customFormat="1" ht="19.5" customHeight="1">
      <c r="A13" s="167" t="s">
        <v>273</v>
      </c>
      <c r="B13" s="150" t="s">
        <v>56</v>
      </c>
      <c r="C13" s="101">
        <v>7455</v>
      </c>
      <c r="D13" s="169"/>
      <c r="E13" s="100"/>
      <c r="F13" s="100"/>
      <c r="G13" s="100"/>
      <c r="H13" s="100"/>
      <c r="I13" s="100"/>
      <c r="J13" s="100"/>
      <c r="K13" s="100"/>
      <c r="L13" s="100"/>
    </row>
    <row r="14" spans="1:12" s="166" customFormat="1" ht="19.5" customHeight="1">
      <c r="A14" s="167" t="s">
        <v>275</v>
      </c>
      <c r="B14" s="150" t="s">
        <v>60</v>
      </c>
      <c r="C14" s="101">
        <v>7467</v>
      </c>
      <c r="D14" s="169"/>
      <c r="E14" s="100"/>
      <c r="F14" s="100"/>
      <c r="G14" s="100"/>
      <c r="H14" s="100"/>
      <c r="I14" s="100"/>
      <c r="J14" s="100"/>
      <c r="K14" s="100"/>
      <c r="L14" s="100"/>
    </row>
    <row r="15" spans="1:12" s="166" customFormat="1" ht="19.5" customHeight="1">
      <c r="A15" s="167" t="s">
        <v>277</v>
      </c>
      <c r="B15" s="150" t="s">
        <v>309</v>
      </c>
      <c r="C15" s="101" t="s">
        <v>64</v>
      </c>
      <c r="D15" s="169"/>
      <c r="E15" s="100"/>
      <c r="F15" s="100"/>
      <c r="G15" s="100"/>
      <c r="H15" s="100"/>
      <c r="I15" s="100"/>
      <c r="J15" s="100"/>
      <c r="K15" s="100"/>
      <c r="L15" s="100"/>
    </row>
    <row r="16" spans="1:12" s="166" customFormat="1" ht="19.5" customHeight="1">
      <c r="A16" s="167" t="s">
        <v>279</v>
      </c>
      <c r="B16" s="150" t="s">
        <v>71</v>
      </c>
      <c r="C16" s="101">
        <v>7490</v>
      </c>
      <c r="D16" s="169"/>
      <c r="E16" s="100"/>
      <c r="F16" s="100"/>
      <c r="G16" s="100"/>
      <c r="H16" s="100"/>
      <c r="I16" s="100"/>
      <c r="J16" s="100"/>
      <c r="K16" s="100"/>
      <c r="L16" s="100"/>
    </row>
    <row r="17" spans="1:12" s="166" customFormat="1" ht="19.5" customHeight="1">
      <c r="A17" s="167" t="s">
        <v>281</v>
      </c>
      <c r="B17" s="176" t="s">
        <v>88</v>
      </c>
      <c r="C17" s="102" t="s">
        <v>87</v>
      </c>
      <c r="D17" s="169"/>
      <c r="E17" s="100"/>
      <c r="F17" s="100"/>
      <c r="G17" s="100"/>
      <c r="H17" s="100"/>
      <c r="I17" s="100"/>
      <c r="J17" s="100"/>
      <c r="K17" s="100"/>
      <c r="L17" s="100"/>
    </row>
    <row r="18" spans="1:12" s="166" customFormat="1" ht="19.5" customHeight="1">
      <c r="A18" s="167" t="s">
        <v>283</v>
      </c>
      <c r="B18" s="150" t="s">
        <v>93</v>
      </c>
      <c r="C18" s="101" t="s">
        <v>310</v>
      </c>
      <c r="D18" s="169"/>
      <c r="E18" s="100"/>
      <c r="F18" s="100"/>
      <c r="G18" s="100"/>
      <c r="H18" s="100"/>
      <c r="I18" s="100"/>
      <c r="J18" s="100"/>
      <c r="K18" s="100"/>
      <c r="L18" s="100"/>
    </row>
    <row r="19" spans="1:12" s="166" customFormat="1" ht="19.5" customHeight="1">
      <c r="A19" s="167" t="s">
        <v>285</v>
      </c>
      <c r="B19" s="150" t="s">
        <v>98</v>
      </c>
      <c r="C19" s="101" t="s">
        <v>311</v>
      </c>
      <c r="D19" s="169"/>
      <c r="E19" s="100"/>
      <c r="F19" s="100"/>
      <c r="G19" s="100"/>
      <c r="H19" s="100"/>
      <c r="I19" s="100"/>
      <c r="J19" s="100"/>
      <c r="K19" s="100"/>
      <c r="L19" s="100"/>
    </row>
    <row r="20" spans="1:12" s="166" customFormat="1" ht="19.5" customHeight="1">
      <c r="A20" s="167" t="s">
        <v>287</v>
      </c>
      <c r="B20" s="167" t="s">
        <v>102</v>
      </c>
      <c r="C20" s="177" t="s">
        <v>101</v>
      </c>
      <c r="D20" s="169"/>
      <c r="E20" s="100"/>
      <c r="F20" s="100"/>
      <c r="G20" s="100"/>
      <c r="H20" s="100"/>
      <c r="I20" s="100"/>
      <c r="J20" s="100"/>
      <c r="K20" s="100"/>
      <c r="L20" s="100"/>
    </row>
    <row r="21" spans="1:12" s="166" customFormat="1" ht="19.5" customHeight="1">
      <c r="A21" s="167" t="s">
        <v>289</v>
      </c>
      <c r="B21" s="150" t="s">
        <v>106</v>
      </c>
      <c r="C21" s="101">
        <v>75320</v>
      </c>
      <c r="D21" s="169"/>
      <c r="E21" s="100"/>
      <c r="F21" s="100"/>
      <c r="G21" s="100"/>
      <c r="H21" s="100"/>
      <c r="I21" s="100"/>
      <c r="J21" s="100"/>
      <c r="K21" s="100"/>
      <c r="L21" s="100"/>
    </row>
    <row r="22" spans="1:12" s="166" customFormat="1" ht="19.5" customHeight="1">
      <c r="A22" s="167" t="s">
        <v>291</v>
      </c>
      <c r="B22" s="150" t="s">
        <v>111</v>
      </c>
      <c r="C22" s="101" t="s">
        <v>110</v>
      </c>
      <c r="D22" s="169"/>
      <c r="E22" s="100"/>
      <c r="F22" s="100"/>
      <c r="G22" s="100"/>
      <c r="H22" s="100"/>
      <c r="I22" s="100"/>
      <c r="J22" s="100"/>
      <c r="K22" s="100"/>
      <c r="L22" s="100"/>
    </row>
    <row r="23" spans="1:12" s="166" customFormat="1" ht="19.5" customHeight="1">
      <c r="A23" s="167" t="s">
        <v>293</v>
      </c>
      <c r="B23" s="150" t="s">
        <v>116</v>
      </c>
      <c r="C23" s="101" t="s">
        <v>115</v>
      </c>
      <c r="D23" s="169"/>
      <c r="E23" s="100"/>
      <c r="F23" s="100"/>
      <c r="G23" s="100"/>
      <c r="H23" s="100"/>
      <c r="I23" s="100"/>
      <c r="J23" s="100"/>
      <c r="K23" s="100"/>
      <c r="L23" s="100"/>
    </row>
    <row r="24" spans="1:12" s="166" customFormat="1" ht="19.5" customHeight="1">
      <c r="A24" s="167" t="s">
        <v>295</v>
      </c>
      <c r="B24" s="150" t="s">
        <v>121</v>
      </c>
      <c r="C24" s="101">
        <v>75450</v>
      </c>
      <c r="D24" s="169"/>
      <c r="E24" s="100"/>
      <c r="F24" s="100"/>
      <c r="G24" s="100"/>
      <c r="H24" s="100"/>
      <c r="I24" s="100"/>
      <c r="J24" s="100"/>
      <c r="K24" s="100"/>
      <c r="L24" s="100"/>
    </row>
    <row r="25" spans="1:12" s="166" customFormat="1" ht="19.5" customHeight="1">
      <c r="A25" s="167" t="s">
        <v>297</v>
      </c>
      <c r="B25" s="150" t="s">
        <v>128</v>
      </c>
      <c r="C25" s="101">
        <v>7550</v>
      </c>
      <c r="D25" s="169"/>
      <c r="E25" s="100"/>
      <c r="F25" s="100"/>
      <c r="G25" s="100"/>
      <c r="H25" s="100"/>
      <c r="I25" s="100"/>
      <c r="J25" s="100"/>
      <c r="K25" s="100"/>
      <c r="L25" s="100"/>
    </row>
    <row r="26" spans="1:12" s="166" customFormat="1" ht="19.5" customHeight="1">
      <c r="A26" s="170" t="s">
        <v>299</v>
      </c>
      <c r="B26" s="150" t="s">
        <v>312</v>
      </c>
      <c r="C26" s="101">
        <v>7580</v>
      </c>
      <c r="D26" s="169"/>
      <c r="E26" s="100"/>
      <c r="F26" s="100"/>
      <c r="G26" s="100"/>
      <c r="H26" s="100"/>
      <c r="I26" s="100"/>
      <c r="J26" s="100"/>
      <c r="K26" s="100"/>
      <c r="L26" s="100"/>
    </row>
    <row r="27" s="136" customFormat="1" ht="19.5" customHeight="1">
      <c r="A27" s="97" t="s">
        <v>313</v>
      </c>
    </row>
    <row r="28" s="136" customFormat="1" ht="19.5" customHeight="1">
      <c r="A28" s="137" t="s">
        <v>314</v>
      </c>
    </row>
    <row r="29" s="136" customFormat="1" ht="19.5" customHeight="1">
      <c r="A29" s="97" t="s">
        <v>315</v>
      </c>
    </row>
  </sheetData>
  <sheetProtection/>
  <mergeCells count="4">
    <mergeCell ref="E7:F7"/>
    <mergeCell ref="G7:H7"/>
    <mergeCell ref="I7:J7"/>
    <mergeCell ref="K7:L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>
    <oddHeader>&amp;L&amp;F&amp;R&amp;A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0" customWidth="1"/>
    <col min="2" max="2" width="12.421875" style="0" customWidth="1"/>
    <col min="3" max="3" width="21.28125" style="0" customWidth="1"/>
    <col min="4" max="4" width="18.8515625" style="0" customWidth="1"/>
    <col min="5" max="12" width="12.7109375" style="0" customWidth="1"/>
  </cols>
  <sheetData>
    <row r="1" spans="1:9" s="81" customFormat="1" ht="18.75">
      <c r="A1" s="79" t="s">
        <v>223</v>
      </c>
      <c r="B1" s="79"/>
      <c r="C1" s="87"/>
      <c r="D1" s="80" t="s">
        <v>224</v>
      </c>
      <c r="E1" s="80"/>
      <c r="F1" s="80"/>
      <c r="G1" s="80"/>
      <c r="H1" s="80"/>
      <c r="I1" s="80" t="s">
        <v>225</v>
      </c>
    </row>
    <row r="2" s="81" customFormat="1" ht="15"/>
    <row r="3" s="81" customFormat="1" ht="15">
      <c r="B3" s="82"/>
    </row>
    <row r="4" spans="1:2" s="81" customFormat="1" ht="18.75">
      <c r="A4" s="83" t="s">
        <v>316</v>
      </c>
      <c r="B4" s="1"/>
    </row>
    <row r="5" spans="1:2" ht="15.75">
      <c r="A5" s="94"/>
      <c r="B5" s="94"/>
    </row>
    <row r="6" spans="1:2" ht="15.75">
      <c r="A6" s="94"/>
      <c r="B6" s="94"/>
    </row>
    <row r="7" spans="1:12" s="94" customFormat="1" ht="63">
      <c r="A7" s="90" t="s">
        <v>234</v>
      </c>
      <c r="B7" s="98" t="s">
        <v>303</v>
      </c>
      <c r="C7" s="98" t="s">
        <v>317</v>
      </c>
      <c r="D7" s="99" t="s">
        <v>304</v>
      </c>
      <c r="E7" s="218" t="s">
        <v>305</v>
      </c>
      <c r="F7" s="218"/>
      <c r="G7" s="218" t="s">
        <v>306</v>
      </c>
      <c r="H7" s="218"/>
      <c r="I7" s="219" t="s">
        <v>307</v>
      </c>
      <c r="J7" s="219"/>
      <c r="K7" s="219" t="s">
        <v>308</v>
      </c>
      <c r="L7" s="219"/>
    </row>
    <row r="8" spans="1:12" s="178" customFormat="1" ht="19.5" customHeight="1">
      <c r="A8" s="163"/>
      <c r="B8" s="163"/>
      <c r="C8" s="164"/>
      <c r="D8" s="100" t="s">
        <v>261</v>
      </c>
      <c r="E8" s="100" t="s">
        <v>237</v>
      </c>
      <c r="F8" s="100"/>
      <c r="G8" s="100" t="s">
        <v>238</v>
      </c>
      <c r="H8" s="100"/>
      <c r="I8" s="100" t="s">
        <v>239</v>
      </c>
      <c r="J8" s="100"/>
      <c r="K8" s="100" t="s">
        <v>263</v>
      </c>
      <c r="L8" s="169"/>
    </row>
    <row r="9" spans="1:12" s="178" customFormat="1" ht="19.5" customHeight="1">
      <c r="A9" s="163"/>
      <c r="B9" s="174"/>
      <c r="C9" s="179"/>
      <c r="D9" s="100" t="s">
        <v>264</v>
      </c>
      <c r="E9" s="100" t="s">
        <v>265</v>
      </c>
      <c r="F9" s="100" t="s">
        <v>266</v>
      </c>
      <c r="G9" s="100" t="s">
        <v>265</v>
      </c>
      <c r="H9" s="100" t="s">
        <v>266</v>
      </c>
      <c r="I9" s="100" t="s">
        <v>265</v>
      </c>
      <c r="J9" s="100" t="s">
        <v>266</v>
      </c>
      <c r="K9" s="100" t="s">
        <v>265</v>
      </c>
      <c r="L9" s="100" t="s">
        <v>266</v>
      </c>
    </row>
    <row r="10" spans="1:12" s="178" customFormat="1" ht="19.5" customHeight="1">
      <c r="A10" s="167" t="s">
        <v>267</v>
      </c>
      <c r="B10" s="150" t="s">
        <v>38</v>
      </c>
      <c r="C10" s="101">
        <v>741</v>
      </c>
      <c r="D10" s="169"/>
      <c r="E10" s="100"/>
      <c r="F10" s="100"/>
      <c r="G10" s="100"/>
      <c r="H10" s="100"/>
      <c r="I10" s="100"/>
      <c r="J10" s="100"/>
      <c r="K10" s="100"/>
      <c r="L10" s="100"/>
    </row>
    <row r="11" spans="1:12" s="178" customFormat="1" ht="19.5" customHeight="1">
      <c r="A11" s="167" t="s">
        <v>269</v>
      </c>
      <c r="B11" s="150" t="s">
        <v>46</v>
      </c>
      <c r="C11" s="101">
        <v>7421</v>
      </c>
      <c r="D11" s="169"/>
      <c r="E11" s="100"/>
      <c r="F11" s="100"/>
      <c r="G11" s="100"/>
      <c r="H11" s="100"/>
      <c r="I11" s="100"/>
      <c r="J11" s="100"/>
      <c r="K11" s="100"/>
      <c r="L11" s="100"/>
    </row>
    <row r="12" spans="1:12" s="178" customFormat="1" ht="19.5" customHeight="1">
      <c r="A12" s="167" t="s">
        <v>271</v>
      </c>
      <c r="B12" s="150" t="s">
        <v>50</v>
      </c>
      <c r="C12" s="101">
        <v>7454</v>
      </c>
      <c r="D12" s="169"/>
      <c r="E12" s="100"/>
      <c r="F12" s="100"/>
      <c r="G12" s="100"/>
      <c r="H12" s="100"/>
      <c r="I12" s="100"/>
      <c r="J12" s="100"/>
      <c r="K12" s="100"/>
      <c r="L12" s="100"/>
    </row>
    <row r="13" spans="1:12" s="178" customFormat="1" ht="19.5" customHeight="1">
      <c r="A13" s="167" t="s">
        <v>273</v>
      </c>
      <c r="B13" s="150" t="s">
        <v>56</v>
      </c>
      <c r="C13" s="101">
        <v>7455</v>
      </c>
      <c r="D13" s="169"/>
      <c r="E13" s="100"/>
      <c r="F13" s="100"/>
      <c r="G13" s="100"/>
      <c r="H13" s="100"/>
      <c r="I13" s="100"/>
      <c r="J13" s="100"/>
      <c r="K13" s="100"/>
      <c r="L13" s="100"/>
    </row>
    <row r="14" spans="1:12" s="178" customFormat="1" ht="19.5" customHeight="1">
      <c r="A14" s="167" t="s">
        <v>275</v>
      </c>
      <c r="B14" s="150" t="s">
        <v>60</v>
      </c>
      <c r="C14" s="101">
        <v>7467</v>
      </c>
      <c r="D14" s="169"/>
      <c r="E14" s="100"/>
      <c r="F14" s="100"/>
      <c r="G14" s="100"/>
      <c r="H14" s="100"/>
      <c r="I14" s="100"/>
      <c r="J14" s="100"/>
      <c r="K14" s="100"/>
      <c r="L14" s="100"/>
    </row>
    <row r="15" spans="1:12" s="178" customFormat="1" ht="19.5" customHeight="1">
      <c r="A15" s="167" t="s">
        <v>277</v>
      </c>
      <c r="B15" s="150" t="s">
        <v>309</v>
      </c>
      <c r="C15" s="101" t="s">
        <v>64</v>
      </c>
      <c r="D15" s="169"/>
      <c r="E15" s="100"/>
      <c r="F15" s="100"/>
      <c r="G15" s="100"/>
      <c r="H15" s="100"/>
      <c r="I15" s="100"/>
      <c r="J15" s="100"/>
      <c r="K15" s="100"/>
      <c r="L15" s="100"/>
    </row>
    <row r="16" spans="1:12" s="178" customFormat="1" ht="19.5" customHeight="1">
      <c r="A16" s="167" t="s">
        <v>279</v>
      </c>
      <c r="B16" s="150" t="s">
        <v>71</v>
      </c>
      <c r="C16" s="101">
        <v>7490</v>
      </c>
      <c r="D16" s="169"/>
      <c r="E16" s="100"/>
      <c r="F16" s="100"/>
      <c r="G16" s="100"/>
      <c r="H16" s="100"/>
      <c r="I16" s="100"/>
      <c r="J16" s="100"/>
      <c r="K16" s="100"/>
      <c r="L16" s="100"/>
    </row>
    <row r="17" spans="1:12" s="178" customFormat="1" ht="19.5" customHeight="1">
      <c r="A17" s="167" t="s">
        <v>281</v>
      </c>
      <c r="B17" s="176" t="s">
        <v>88</v>
      </c>
      <c r="C17" s="102" t="s">
        <v>87</v>
      </c>
      <c r="D17" s="169"/>
      <c r="E17" s="100"/>
      <c r="F17" s="100"/>
      <c r="G17" s="100"/>
      <c r="H17" s="100"/>
      <c r="I17" s="100"/>
      <c r="J17" s="100"/>
      <c r="K17" s="100"/>
      <c r="L17" s="100"/>
    </row>
    <row r="18" spans="1:12" s="178" customFormat="1" ht="19.5" customHeight="1">
      <c r="A18" s="167" t="s">
        <v>283</v>
      </c>
      <c r="B18" s="150" t="s">
        <v>93</v>
      </c>
      <c r="C18" s="101" t="s">
        <v>310</v>
      </c>
      <c r="D18" s="169"/>
      <c r="E18" s="100"/>
      <c r="F18" s="100"/>
      <c r="G18" s="100"/>
      <c r="H18" s="100"/>
      <c r="I18" s="100"/>
      <c r="J18" s="100"/>
      <c r="K18" s="100"/>
      <c r="L18" s="100"/>
    </row>
    <row r="19" spans="1:12" s="178" customFormat="1" ht="19.5" customHeight="1">
      <c r="A19" s="167" t="s">
        <v>285</v>
      </c>
      <c r="B19" s="150" t="s">
        <v>98</v>
      </c>
      <c r="C19" s="101" t="s">
        <v>311</v>
      </c>
      <c r="D19" s="169"/>
      <c r="E19" s="100"/>
      <c r="F19" s="100"/>
      <c r="G19" s="100"/>
      <c r="H19" s="100"/>
      <c r="I19" s="100"/>
      <c r="J19" s="100"/>
      <c r="K19" s="100"/>
      <c r="L19" s="100"/>
    </row>
    <row r="20" spans="1:12" s="178" customFormat="1" ht="19.5" customHeight="1">
      <c r="A20" s="167" t="s">
        <v>287</v>
      </c>
      <c r="B20" s="167" t="s">
        <v>102</v>
      </c>
      <c r="C20" s="177" t="s">
        <v>101</v>
      </c>
      <c r="D20" s="169"/>
      <c r="E20" s="100"/>
      <c r="F20" s="100"/>
      <c r="G20" s="100"/>
      <c r="H20" s="100"/>
      <c r="I20" s="100"/>
      <c r="J20" s="100"/>
      <c r="K20" s="100"/>
      <c r="L20" s="100"/>
    </row>
    <row r="21" spans="1:12" s="178" customFormat="1" ht="19.5" customHeight="1">
      <c r="A21" s="167" t="s">
        <v>289</v>
      </c>
      <c r="B21" s="150" t="s">
        <v>106</v>
      </c>
      <c r="C21" s="101">
        <v>75320</v>
      </c>
      <c r="D21" s="169"/>
      <c r="E21" s="100"/>
      <c r="F21" s="100"/>
      <c r="G21" s="100"/>
      <c r="H21" s="100"/>
      <c r="I21" s="100"/>
      <c r="J21" s="100"/>
      <c r="K21" s="100"/>
      <c r="L21" s="100"/>
    </row>
    <row r="22" spans="1:12" s="178" customFormat="1" ht="19.5" customHeight="1">
      <c r="A22" s="167" t="s">
        <v>291</v>
      </c>
      <c r="B22" s="150" t="s">
        <v>111</v>
      </c>
      <c r="C22" s="101" t="s">
        <v>110</v>
      </c>
      <c r="D22" s="169"/>
      <c r="E22" s="100"/>
      <c r="F22" s="100"/>
      <c r="G22" s="100"/>
      <c r="H22" s="100"/>
      <c r="I22" s="100"/>
      <c r="J22" s="100"/>
      <c r="K22" s="100"/>
      <c r="L22" s="100"/>
    </row>
    <row r="23" spans="1:12" s="178" customFormat="1" ht="19.5" customHeight="1">
      <c r="A23" s="167" t="s">
        <v>293</v>
      </c>
      <c r="B23" s="150" t="s">
        <v>116</v>
      </c>
      <c r="C23" s="101" t="s">
        <v>115</v>
      </c>
      <c r="D23" s="169"/>
      <c r="E23" s="100"/>
      <c r="F23" s="100"/>
      <c r="G23" s="100"/>
      <c r="H23" s="100"/>
      <c r="I23" s="100"/>
      <c r="J23" s="100"/>
      <c r="K23" s="100"/>
      <c r="L23" s="100"/>
    </row>
    <row r="24" spans="1:12" s="178" customFormat="1" ht="19.5" customHeight="1">
      <c r="A24" s="167" t="s">
        <v>295</v>
      </c>
      <c r="B24" s="150" t="s">
        <v>121</v>
      </c>
      <c r="C24" s="101">
        <v>75450</v>
      </c>
      <c r="D24" s="169"/>
      <c r="E24" s="100"/>
      <c r="F24" s="100"/>
      <c r="G24" s="100"/>
      <c r="H24" s="100"/>
      <c r="I24" s="100"/>
      <c r="J24" s="100"/>
      <c r="K24" s="100"/>
      <c r="L24" s="100"/>
    </row>
    <row r="25" spans="1:12" s="178" customFormat="1" ht="19.5" customHeight="1">
      <c r="A25" s="167" t="s">
        <v>297</v>
      </c>
      <c r="B25" s="150" t="s">
        <v>128</v>
      </c>
      <c r="C25" s="101">
        <v>7550</v>
      </c>
      <c r="D25" s="169"/>
      <c r="E25" s="100"/>
      <c r="F25" s="100"/>
      <c r="G25" s="100"/>
      <c r="H25" s="100"/>
      <c r="I25" s="100"/>
      <c r="J25" s="100"/>
      <c r="K25" s="100"/>
      <c r="L25" s="100"/>
    </row>
    <row r="26" spans="1:12" s="178" customFormat="1" ht="19.5" customHeight="1">
      <c r="A26" s="170" t="s">
        <v>299</v>
      </c>
      <c r="B26" s="150" t="s">
        <v>312</v>
      </c>
      <c r="C26" s="101">
        <v>7580</v>
      </c>
      <c r="D26" s="169"/>
      <c r="E26" s="100"/>
      <c r="F26" s="100"/>
      <c r="G26" s="100"/>
      <c r="H26" s="100"/>
      <c r="I26" s="100"/>
      <c r="J26" s="100"/>
      <c r="K26" s="100"/>
      <c r="L26" s="100"/>
    </row>
    <row r="27" ht="19.5" customHeight="1">
      <c r="A27" s="139" t="s">
        <v>313</v>
      </c>
    </row>
    <row r="28" ht="19.5" customHeight="1">
      <c r="A28" s="140" t="s">
        <v>314</v>
      </c>
    </row>
    <row r="29" ht="19.5" customHeight="1">
      <c r="A29" s="97" t="s">
        <v>315</v>
      </c>
    </row>
  </sheetData>
  <sheetProtection/>
  <mergeCells count="4">
    <mergeCell ref="E7:F7"/>
    <mergeCell ref="G7:H7"/>
    <mergeCell ref="I7:J7"/>
    <mergeCell ref="K7:L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>
    <oddHeader>&amp;L&amp;F&amp;R&amp;A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0" customWidth="1"/>
    <col min="2" max="2" width="12.421875" style="0" customWidth="1"/>
    <col min="3" max="3" width="18.8515625" style="0" customWidth="1"/>
    <col min="4" max="4" width="20.7109375" style="0" customWidth="1"/>
    <col min="5" max="12" width="12.7109375" style="0" customWidth="1"/>
    <col min="13" max="13" width="27.00390625" style="0" customWidth="1"/>
  </cols>
  <sheetData>
    <row r="1" spans="1:9" s="81" customFormat="1" ht="18.75">
      <c r="A1" s="79" t="s">
        <v>223</v>
      </c>
      <c r="B1" s="79"/>
      <c r="C1" s="87"/>
      <c r="D1" s="80" t="s">
        <v>224</v>
      </c>
      <c r="E1" s="80"/>
      <c r="F1" s="80"/>
      <c r="G1" s="80"/>
      <c r="H1" s="80"/>
      <c r="I1" s="80" t="s">
        <v>225</v>
      </c>
    </row>
    <row r="2" s="81" customFormat="1" ht="15"/>
    <row r="3" s="81" customFormat="1" ht="15">
      <c r="B3" s="82"/>
    </row>
    <row r="4" spans="1:2" s="81" customFormat="1" ht="18.75">
      <c r="A4" s="83" t="s">
        <v>318</v>
      </c>
      <c r="B4" s="1"/>
    </row>
    <row r="5" spans="1:2" ht="15.75">
      <c r="A5" s="94"/>
      <c r="B5" s="94"/>
    </row>
    <row r="6" spans="1:2" ht="15.75">
      <c r="A6" s="94"/>
      <c r="B6" s="94"/>
    </row>
    <row r="7" spans="1:13" ht="120">
      <c r="A7" s="115" t="s">
        <v>234</v>
      </c>
      <c r="B7" s="98" t="s">
        <v>303</v>
      </c>
      <c r="C7" s="98" t="s">
        <v>344</v>
      </c>
      <c r="D7" s="116" t="s">
        <v>304</v>
      </c>
      <c r="E7" s="218" t="s">
        <v>305</v>
      </c>
      <c r="F7" s="218"/>
      <c r="G7" s="218" t="s">
        <v>306</v>
      </c>
      <c r="H7" s="218"/>
      <c r="I7" s="219" t="s">
        <v>307</v>
      </c>
      <c r="J7" s="219"/>
      <c r="K7" s="219" t="s">
        <v>308</v>
      </c>
      <c r="L7" s="219"/>
      <c r="M7" s="8" t="s">
        <v>345</v>
      </c>
    </row>
    <row r="8" spans="1:13" s="166" customFormat="1" ht="19.5" customHeight="1">
      <c r="A8" s="163"/>
      <c r="B8" s="163"/>
      <c r="C8" s="164"/>
      <c r="D8" s="100" t="s">
        <v>261</v>
      </c>
      <c r="E8" s="100" t="s">
        <v>237</v>
      </c>
      <c r="F8" s="100"/>
      <c r="G8" s="100" t="s">
        <v>238</v>
      </c>
      <c r="H8" s="100"/>
      <c r="I8" s="100" t="s">
        <v>239</v>
      </c>
      <c r="J8" s="100"/>
      <c r="K8" s="100" t="s">
        <v>263</v>
      </c>
      <c r="L8" s="169"/>
      <c r="M8" s="100" t="s">
        <v>265</v>
      </c>
    </row>
    <row r="9" spans="1:13" s="166" customFormat="1" ht="19.5" customHeight="1">
      <c r="A9" s="163"/>
      <c r="B9" s="174"/>
      <c r="C9" s="179"/>
      <c r="D9" s="100" t="s">
        <v>264</v>
      </c>
      <c r="E9" s="100" t="s">
        <v>265</v>
      </c>
      <c r="F9" s="100" t="s">
        <v>266</v>
      </c>
      <c r="G9" s="100" t="s">
        <v>265</v>
      </c>
      <c r="H9" s="100" t="s">
        <v>266</v>
      </c>
      <c r="I9" s="100" t="s">
        <v>265</v>
      </c>
      <c r="J9" s="100" t="s">
        <v>266</v>
      </c>
      <c r="K9" s="100" t="s">
        <v>265</v>
      </c>
      <c r="L9" s="100" t="s">
        <v>266</v>
      </c>
      <c r="M9" s="100"/>
    </row>
    <row r="10" spans="1:13" s="166" customFormat="1" ht="19.5" customHeight="1">
      <c r="A10" s="167" t="s">
        <v>267</v>
      </c>
      <c r="B10" s="150" t="s">
        <v>38</v>
      </c>
      <c r="C10" s="101">
        <v>741</v>
      </c>
      <c r="D10" s="169"/>
      <c r="E10" s="100"/>
      <c r="F10" s="100"/>
      <c r="G10" s="100"/>
      <c r="H10" s="100"/>
      <c r="I10" s="100"/>
      <c r="J10" s="100"/>
      <c r="K10" s="100"/>
      <c r="L10" s="100"/>
      <c r="M10" s="169"/>
    </row>
    <row r="11" spans="1:13" s="166" customFormat="1" ht="19.5" customHeight="1">
      <c r="A11" s="167" t="s">
        <v>269</v>
      </c>
      <c r="B11" s="150" t="s">
        <v>46</v>
      </c>
      <c r="C11" s="101">
        <v>7421</v>
      </c>
      <c r="D11" s="169"/>
      <c r="E11" s="100"/>
      <c r="F11" s="100"/>
      <c r="G11" s="100"/>
      <c r="H11" s="100"/>
      <c r="I11" s="100"/>
      <c r="J11" s="100"/>
      <c r="K11" s="100"/>
      <c r="L11" s="100"/>
      <c r="M11" s="169"/>
    </row>
    <row r="12" spans="1:13" s="166" customFormat="1" ht="19.5" customHeight="1">
      <c r="A12" s="167" t="s">
        <v>271</v>
      </c>
      <c r="B12" s="150" t="s">
        <v>50</v>
      </c>
      <c r="C12" s="101">
        <v>7454</v>
      </c>
      <c r="D12" s="169"/>
      <c r="E12" s="100"/>
      <c r="F12" s="100"/>
      <c r="G12" s="100"/>
      <c r="H12" s="100"/>
      <c r="I12" s="100"/>
      <c r="J12" s="100"/>
      <c r="K12" s="100"/>
      <c r="L12" s="100"/>
      <c r="M12" s="169"/>
    </row>
    <row r="13" spans="1:13" s="166" customFormat="1" ht="19.5" customHeight="1">
      <c r="A13" s="167" t="s">
        <v>273</v>
      </c>
      <c r="B13" s="150" t="s">
        <v>56</v>
      </c>
      <c r="C13" s="101">
        <v>7455</v>
      </c>
      <c r="D13" s="169"/>
      <c r="E13" s="100"/>
      <c r="F13" s="100"/>
      <c r="G13" s="100"/>
      <c r="H13" s="100"/>
      <c r="I13" s="100"/>
      <c r="J13" s="100"/>
      <c r="K13" s="100"/>
      <c r="L13" s="100"/>
      <c r="M13" s="169"/>
    </row>
    <row r="14" spans="1:13" s="166" customFormat="1" ht="19.5" customHeight="1">
      <c r="A14" s="167" t="s">
        <v>275</v>
      </c>
      <c r="B14" s="150" t="s">
        <v>60</v>
      </c>
      <c r="C14" s="101">
        <v>7467</v>
      </c>
      <c r="D14" s="169"/>
      <c r="E14" s="100"/>
      <c r="F14" s="100"/>
      <c r="G14" s="100"/>
      <c r="H14" s="100"/>
      <c r="I14" s="100"/>
      <c r="J14" s="100"/>
      <c r="K14" s="100"/>
      <c r="L14" s="100"/>
      <c r="M14" s="169"/>
    </row>
    <row r="15" spans="1:13" s="166" customFormat="1" ht="19.5" customHeight="1">
      <c r="A15" s="167" t="s">
        <v>277</v>
      </c>
      <c r="B15" s="150" t="s">
        <v>309</v>
      </c>
      <c r="C15" s="101" t="s">
        <v>64</v>
      </c>
      <c r="D15" s="169"/>
      <c r="E15" s="100"/>
      <c r="F15" s="100"/>
      <c r="G15" s="100"/>
      <c r="H15" s="100"/>
      <c r="I15" s="100"/>
      <c r="J15" s="100"/>
      <c r="K15" s="100"/>
      <c r="L15" s="100"/>
      <c r="M15" s="169"/>
    </row>
    <row r="16" spans="1:13" s="166" customFormat="1" ht="19.5" customHeight="1">
      <c r="A16" s="167" t="s">
        <v>279</v>
      </c>
      <c r="B16" s="150" t="s">
        <v>71</v>
      </c>
      <c r="C16" s="101">
        <v>7490</v>
      </c>
      <c r="D16" s="169"/>
      <c r="E16" s="100"/>
      <c r="F16" s="100"/>
      <c r="G16" s="100"/>
      <c r="H16" s="100"/>
      <c r="I16" s="100"/>
      <c r="J16" s="100"/>
      <c r="K16" s="100"/>
      <c r="L16" s="100"/>
      <c r="M16" s="169"/>
    </row>
    <row r="17" spans="1:13" s="166" customFormat="1" ht="19.5" customHeight="1">
      <c r="A17" s="167" t="s">
        <v>281</v>
      </c>
      <c r="B17" s="176" t="s">
        <v>88</v>
      </c>
      <c r="C17" s="102" t="s">
        <v>87</v>
      </c>
      <c r="D17" s="169"/>
      <c r="E17" s="100"/>
      <c r="F17" s="100"/>
      <c r="G17" s="100"/>
      <c r="H17" s="100"/>
      <c r="I17" s="100"/>
      <c r="J17" s="100"/>
      <c r="K17" s="100"/>
      <c r="L17" s="100"/>
      <c r="M17" s="169"/>
    </row>
    <row r="18" spans="1:13" s="166" customFormat="1" ht="19.5" customHeight="1">
      <c r="A18" s="167" t="s">
        <v>283</v>
      </c>
      <c r="B18" s="150" t="s">
        <v>93</v>
      </c>
      <c r="C18" s="101" t="s">
        <v>310</v>
      </c>
      <c r="D18" s="169"/>
      <c r="E18" s="100"/>
      <c r="F18" s="100"/>
      <c r="G18" s="100"/>
      <c r="H18" s="100"/>
      <c r="I18" s="100"/>
      <c r="J18" s="100"/>
      <c r="K18" s="100"/>
      <c r="L18" s="100"/>
      <c r="M18" s="169"/>
    </row>
    <row r="19" spans="1:13" s="166" customFormat="1" ht="19.5" customHeight="1">
      <c r="A19" s="167" t="s">
        <v>285</v>
      </c>
      <c r="B19" s="150" t="s">
        <v>98</v>
      </c>
      <c r="C19" s="101" t="s">
        <v>311</v>
      </c>
      <c r="D19" s="169"/>
      <c r="E19" s="100"/>
      <c r="F19" s="100"/>
      <c r="G19" s="100"/>
      <c r="H19" s="100"/>
      <c r="I19" s="100"/>
      <c r="J19" s="100"/>
      <c r="K19" s="100"/>
      <c r="L19" s="100"/>
      <c r="M19" s="169"/>
    </row>
    <row r="20" spans="1:13" s="166" customFormat="1" ht="19.5" customHeight="1">
      <c r="A20" s="167" t="s">
        <v>287</v>
      </c>
      <c r="B20" s="167" t="s">
        <v>102</v>
      </c>
      <c r="C20" s="177" t="s">
        <v>101</v>
      </c>
      <c r="D20" s="169"/>
      <c r="E20" s="100"/>
      <c r="F20" s="100"/>
      <c r="G20" s="100"/>
      <c r="H20" s="100"/>
      <c r="I20" s="100"/>
      <c r="J20" s="100"/>
      <c r="K20" s="100"/>
      <c r="L20" s="100"/>
      <c r="M20" s="169"/>
    </row>
    <row r="21" spans="1:13" s="166" customFormat="1" ht="19.5" customHeight="1">
      <c r="A21" s="167" t="s">
        <v>289</v>
      </c>
      <c r="B21" s="150" t="s">
        <v>106</v>
      </c>
      <c r="C21" s="101">
        <v>75320</v>
      </c>
      <c r="D21" s="169"/>
      <c r="E21" s="100"/>
      <c r="F21" s="100"/>
      <c r="G21" s="100"/>
      <c r="H21" s="100"/>
      <c r="I21" s="100"/>
      <c r="J21" s="100"/>
      <c r="K21" s="100"/>
      <c r="L21" s="100"/>
      <c r="M21" s="169"/>
    </row>
    <row r="22" spans="1:13" s="166" customFormat="1" ht="19.5" customHeight="1">
      <c r="A22" s="167" t="s">
        <v>291</v>
      </c>
      <c r="B22" s="150" t="s">
        <v>111</v>
      </c>
      <c r="C22" s="101" t="s">
        <v>110</v>
      </c>
      <c r="D22" s="169"/>
      <c r="E22" s="100"/>
      <c r="F22" s="100"/>
      <c r="G22" s="100"/>
      <c r="H22" s="100"/>
      <c r="I22" s="100"/>
      <c r="J22" s="100"/>
      <c r="K22" s="100"/>
      <c r="L22" s="100"/>
      <c r="M22" s="169"/>
    </row>
    <row r="23" spans="1:13" s="166" customFormat="1" ht="19.5" customHeight="1">
      <c r="A23" s="167" t="s">
        <v>293</v>
      </c>
      <c r="B23" s="150" t="s">
        <v>116</v>
      </c>
      <c r="C23" s="101" t="s">
        <v>115</v>
      </c>
      <c r="D23" s="169"/>
      <c r="E23" s="100"/>
      <c r="F23" s="100"/>
      <c r="G23" s="100"/>
      <c r="H23" s="100"/>
      <c r="I23" s="100"/>
      <c r="J23" s="100"/>
      <c r="K23" s="100"/>
      <c r="L23" s="100"/>
      <c r="M23" s="169"/>
    </row>
    <row r="24" spans="1:13" s="166" customFormat="1" ht="19.5" customHeight="1">
      <c r="A24" s="167" t="s">
        <v>295</v>
      </c>
      <c r="B24" s="150" t="s">
        <v>121</v>
      </c>
      <c r="C24" s="101">
        <v>75450</v>
      </c>
      <c r="D24" s="169"/>
      <c r="E24" s="100"/>
      <c r="F24" s="100"/>
      <c r="G24" s="100"/>
      <c r="H24" s="100"/>
      <c r="I24" s="100"/>
      <c r="J24" s="100"/>
      <c r="K24" s="100"/>
      <c r="L24" s="100"/>
      <c r="M24" s="169"/>
    </row>
    <row r="25" spans="1:13" s="166" customFormat="1" ht="19.5" customHeight="1">
      <c r="A25" s="167" t="s">
        <v>297</v>
      </c>
      <c r="B25" s="150" t="s">
        <v>128</v>
      </c>
      <c r="C25" s="101">
        <v>7550</v>
      </c>
      <c r="D25" s="169"/>
      <c r="E25" s="100"/>
      <c r="F25" s="100"/>
      <c r="G25" s="100"/>
      <c r="H25" s="100"/>
      <c r="I25" s="100"/>
      <c r="J25" s="100"/>
      <c r="K25" s="100"/>
      <c r="L25" s="100"/>
      <c r="M25" s="169"/>
    </row>
    <row r="26" spans="1:13" s="166" customFormat="1" ht="19.5" customHeight="1">
      <c r="A26" s="170" t="s">
        <v>299</v>
      </c>
      <c r="B26" s="150" t="s">
        <v>312</v>
      </c>
      <c r="C26" s="101">
        <v>7580</v>
      </c>
      <c r="D26" s="169"/>
      <c r="E26" s="100"/>
      <c r="F26" s="100"/>
      <c r="G26" s="100"/>
      <c r="H26" s="100"/>
      <c r="I26" s="100"/>
      <c r="J26" s="100"/>
      <c r="K26" s="100"/>
      <c r="L26" s="100"/>
      <c r="M26" s="169"/>
    </row>
    <row r="27" ht="15">
      <c r="A27" s="95" t="s">
        <v>313</v>
      </c>
    </row>
    <row r="28" ht="15.75">
      <c r="A28" s="96" t="s">
        <v>314</v>
      </c>
    </row>
    <row r="29" ht="15">
      <c r="A29" s="97" t="s">
        <v>315</v>
      </c>
    </row>
    <row r="33" ht="15" customHeight="1">
      <c r="I33" s="103"/>
    </row>
  </sheetData>
  <sheetProtection/>
  <mergeCells count="4">
    <mergeCell ref="E7:F7"/>
    <mergeCell ref="G7:H7"/>
    <mergeCell ref="I7:J7"/>
    <mergeCell ref="K7:L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  <headerFooter>
    <oddHeader>&amp;L&amp;F&amp;R&amp;A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Limb</dc:creator>
  <cp:keywords/>
  <dc:description/>
  <cp:lastModifiedBy>Elizabeth Limb</cp:lastModifiedBy>
  <dcterms:created xsi:type="dcterms:W3CDTF">2021-02-09T13:12:39Z</dcterms:created>
  <dcterms:modified xsi:type="dcterms:W3CDTF">2021-04-13T12:07:13Z</dcterms:modified>
  <cp:category/>
  <cp:version/>
  <cp:contentType/>
  <cp:contentStatus/>
</cp:coreProperties>
</file>